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7755" activeTab="1"/>
  </bookViews>
  <sheets>
    <sheet name="Sheet1" sheetId="1" r:id="rId1"/>
    <sheet name="Sheet2" sheetId="2" r:id="rId2"/>
  </sheets>
  <definedNames>
    <definedName name="_xlnm._FilterDatabase" localSheetId="0" hidden="1">Sheet1!$A$7:$I$7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67" i="1" l="1"/>
  <c r="E950" i="1"/>
  <c r="E949" i="1"/>
  <c r="E940" i="1"/>
  <c r="E939" i="1"/>
  <c r="E934" i="1"/>
  <c r="E933" i="1"/>
  <c r="E930" i="1"/>
  <c r="E929" i="1"/>
  <c r="E751" i="1"/>
  <c r="E750" i="1"/>
  <c r="E749" i="1"/>
  <c r="E748" i="1"/>
  <c r="E747" i="1"/>
  <c r="E743" i="1"/>
  <c r="E742" i="1"/>
  <c r="E741" i="1"/>
  <c r="E740" i="1"/>
  <c r="E739" i="1"/>
  <c r="E738" i="1"/>
  <c r="E735" i="1"/>
  <c r="E734" i="1"/>
  <c r="E733" i="1"/>
  <c r="E732" i="1"/>
  <c r="E731" i="1"/>
  <c r="E730" i="1"/>
  <c r="E729" i="1"/>
  <c r="E727" i="1"/>
  <c r="E726" i="1"/>
  <c r="E725" i="1"/>
  <c r="H703" i="1"/>
  <c r="H702" i="1"/>
  <c r="H701" i="1"/>
  <c r="H700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E564" i="1"/>
  <c r="E563" i="1"/>
  <c r="E560" i="1"/>
  <c r="E559" i="1"/>
  <c r="H414" i="1"/>
  <c r="H413" i="1"/>
  <c r="H412" i="1"/>
  <c r="H411" i="1"/>
  <c r="H410" i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H396" i="1"/>
  <c r="H395" i="1"/>
  <c r="H394" i="1"/>
  <c r="H393" i="1"/>
  <c r="H392" i="1"/>
  <c r="H391" i="1"/>
  <c r="H390" i="1"/>
  <c r="H389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E288" i="1"/>
  <c r="E281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I85" i="1" l="1"/>
</calcChain>
</file>

<file path=xl/sharedStrings.xml><?xml version="1.0" encoding="utf-8"?>
<sst xmlns="http://schemas.openxmlformats.org/spreadsheetml/2006/main" count="4804" uniqueCount="495">
  <si>
    <t>BẢO HIỂM XÃ HỘI VIỆT NAM</t>
  </si>
  <si>
    <t>BẢO HIỂM XÃ HỘI TP. HỒ CHÍ MINH</t>
  </si>
  <si>
    <t>BẢNG TỔNG HỢP DANH SÁCH PHÁT HÀNH THẺ BHYT HSSV NĂM HỌC 2018-2019</t>
  </si>
  <si>
    <t xml:space="preserve">CÁC ĐƠN VỊ THUỘC SỞ GIÁO DỤC VÀ ĐÀO TẠO VÀ SỞ LAO ĐỘNG TB&amp;XH </t>
  </si>
  <si>
    <t>STT</t>
  </si>
  <si>
    <t>TÊN ĐƠN VỊ</t>
  </si>
  <si>
    <t>MÃ ĐƠN VỊ</t>
  </si>
  <si>
    <t>SỐ THẺ PHÁT HÀNH</t>
  </si>
  <si>
    <t xml:space="preserve">THẺ GIÁ TRỊ </t>
  </si>
  <si>
    <t>SỐ THÁNG</t>
  </si>
  <si>
    <t>TỪ THÁNG</t>
  </si>
  <si>
    <t>ĐẾN THÁNG</t>
  </si>
  <si>
    <t>QUẬN 1</t>
  </si>
  <si>
    <t>Trường Tiểu Học Dl Châu Á Tbd</t>
  </si>
  <si>
    <t>BD0027A</t>
  </si>
  <si>
    <t>01/2018</t>
  </si>
  <si>
    <t>12/2018</t>
  </si>
  <si>
    <t>11/2018</t>
  </si>
  <si>
    <t>10/2019</t>
  </si>
  <si>
    <t>01/2019</t>
  </si>
  <si>
    <t>12/2019</t>
  </si>
  <si>
    <t>Trường Thpt Lương Thế Vinh</t>
  </si>
  <si>
    <t>BD0031A</t>
  </si>
  <si>
    <t>09/2019</t>
  </si>
  <si>
    <t>Trường Ptth Ten Lơ Man</t>
  </si>
  <si>
    <t>BD0032A</t>
  </si>
  <si>
    <t>Trường Trung Cấp Mai Linh</t>
  </si>
  <si>
    <t>BD0036A</t>
  </si>
  <si>
    <t>Trường Th, Thcs, Thpt Úc Châu</t>
  </si>
  <si>
    <t>BD0040A</t>
  </si>
  <si>
    <t>11/2019</t>
  </si>
  <si>
    <t>05/2019</t>
  </si>
  <si>
    <t>Trường Thpt Trưng Vương</t>
  </si>
  <si>
    <t>BD0043A</t>
  </si>
  <si>
    <t>03/2019</t>
  </si>
  <si>
    <t>02/2020</t>
  </si>
  <si>
    <t>Trường Thpt Bùi Thị Xuân</t>
  </si>
  <si>
    <t>BD0044A</t>
  </si>
  <si>
    <t>04/2019</t>
  </si>
  <si>
    <t>Trường Thpt Chuyên Trần Đại Nghĩa</t>
  </si>
  <si>
    <t>BD0045A</t>
  </si>
  <si>
    <t>06/2018</t>
  </si>
  <si>
    <t>09/2018</t>
  </si>
  <si>
    <t>10/2018</t>
  </si>
  <si>
    <t>02/2019</t>
  </si>
  <si>
    <t>Trường Thpt Năng Khiếu Thể Dục Thể Thao Tp.Hcm</t>
  </si>
  <si>
    <t>BD0046A</t>
  </si>
  <si>
    <t>Trường Th-Thcs-Thpt Sao Việt (Thuộc Cty Tnhh Dv Chấn Thanh)</t>
  </si>
  <si>
    <t>BD0047A</t>
  </si>
  <si>
    <t>Trường Thcs, Thpt Châu Á Thái Bình Dương</t>
  </si>
  <si>
    <t>BD0048A</t>
  </si>
  <si>
    <t>06/2019</t>
  </si>
  <si>
    <t>Trường Th, Thcs, Thpt Nam Mỹ</t>
  </si>
  <si>
    <t>BD0050A</t>
  </si>
  <si>
    <t>QUẬN 3</t>
  </si>
  <si>
    <t>Trường Thpt Marie Curie</t>
  </si>
  <si>
    <t>BD0031C</t>
  </si>
  <si>
    <t>Trường Thpt Nguyễn Thị Minh Khai</t>
  </si>
  <si>
    <t>BD0052C</t>
  </si>
  <si>
    <t>Trường Thpt Lê Quý Đôn</t>
  </si>
  <si>
    <t>BD0053C</t>
  </si>
  <si>
    <t>Trường Trung Học Phổ Thông Nguyễn Thị Diệu</t>
  </si>
  <si>
    <t>BD0024C</t>
  </si>
  <si>
    <t>Trường Tiểu Học Thcs Và Thpt Việt Úc</t>
  </si>
  <si>
    <t>BD0036C</t>
  </si>
  <si>
    <t>Trường Thcs Và Thpt Nguyễn Bỉnh Khiêm</t>
  </si>
  <si>
    <t>BD0037C</t>
  </si>
  <si>
    <t>Trường Tiểu Học, Thcs &amp; Thpt Quốc Tế Á Châu</t>
  </si>
  <si>
    <t>BD0045C</t>
  </si>
  <si>
    <t>Trường Thpt Dân Lập Bắc Mỹ</t>
  </si>
  <si>
    <t>BD0046C</t>
  </si>
  <si>
    <t>07/2018</t>
  </si>
  <si>
    <t>Trường Tiểu Học, Th Cơ Sở Và Th Phổ Thông Tây Úc</t>
  </si>
  <si>
    <t>BD0047C</t>
  </si>
  <si>
    <t>Trường Th Và Thcs Tây Úc</t>
  </si>
  <si>
    <t>BD0055C</t>
  </si>
  <si>
    <t>QUẬN 4</t>
  </si>
  <si>
    <t>Trường Ptth Nguyễn Trãi</t>
  </si>
  <si>
    <t>BD0022D</t>
  </si>
  <si>
    <t>Trường Ptth Nguyễn Hữu Thọ</t>
  </si>
  <si>
    <t>BD0023D</t>
  </si>
  <si>
    <t>Trường Trung Cấp Nguyễn Tất Thành</t>
  </si>
  <si>
    <t>BD0028D</t>
  </si>
  <si>
    <t>QUẬN 5</t>
  </si>
  <si>
    <t>Trường Thpt Chuyên Lê Hồng Phong</t>
  </si>
  <si>
    <t>BD0937E</t>
  </si>
  <si>
    <t>02/2018</t>
  </si>
  <si>
    <t>Trường Trung Học Thực Hành Sài Gòn</t>
  </si>
  <si>
    <t>BD0901E</t>
  </si>
  <si>
    <t>04/2018</t>
  </si>
  <si>
    <t>05/2018</t>
  </si>
  <si>
    <t>Trường Thcs - Tpht Quang Trung Nguyễn Huệ</t>
  </si>
  <si>
    <t>BD0934E</t>
  </si>
  <si>
    <t>08/2018</t>
  </si>
  <si>
    <t>Trường Thcs - Thpt An Đông</t>
  </si>
  <si>
    <t>BD0936E</t>
  </si>
  <si>
    <t>Trường Trung Cấp Cửu Long</t>
  </si>
  <si>
    <t>BD0935E</t>
  </si>
  <si>
    <t>Trường Thpt Thăng Long</t>
  </si>
  <si>
    <t>BD0930E</t>
  </si>
  <si>
    <t>Trường Thpt Văn Lang</t>
  </si>
  <si>
    <t>BD0939E</t>
  </si>
  <si>
    <t>Trường Thpt Hùng Vương</t>
  </si>
  <si>
    <t>BD0938E</t>
  </si>
  <si>
    <t>Trường Thpt Trần Khai Nguyên</t>
  </si>
  <si>
    <t>BD0902E</t>
  </si>
  <si>
    <t>Trường Thpt Trần Hữu Trang</t>
  </si>
  <si>
    <t>BD0918E</t>
  </si>
  <si>
    <t>QUẬN 6</t>
  </si>
  <si>
    <t>Trường Thpt Phú Lâm</t>
  </si>
  <si>
    <t>BD0041F</t>
  </si>
  <si>
    <t>Trường Thpt Mạc Đĩnh Chi</t>
  </si>
  <si>
    <t>BD0035F</t>
  </si>
  <si>
    <t>Trường Trung Cấp Bến Thành</t>
  </si>
  <si>
    <t>BD0025F</t>
  </si>
  <si>
    <t>Trường Thpt Phạm Phú Thứ</t>
  </si>
  <si>
    <t>BD0048F</t>
  </si>
  <si>
    <t>Trường Thpt Bình Phú</t>
  </si>
  <si>
    <t>BD0034F</t>
  </si>
  <si>
    <t>Trường Trung Học Phổ Thông Quốc Trí</t>
  </si>
  <si>
    <t>BD0037F</t>
  </si>
  <si>
    <t>Trường Trung Học Phổ Thông Đào Duy Anh</t>
  </si>
  <si>
    <t>BD0038F</t>
  </si>
  <si>
    <t>Trường Thcs, Thpt Phan Bội Châu</t>
  </si>
  <si>
    <t>BD0036F</t>
  </si>
  <si>
    <t>Trường Thpt Nguyễn Tất Thành</t>
  </si>
  <si>
    <t>BD0044F</t>
  </si>
  <si>
    <t>Trường Cao Đẳng Kinh Tế Kỹ Thuật Thành Phố Hồ Chí Minh</t>
  </si>
  <si>
    <t>BD0040F</t>
  </si>
  <si>
    <t>Trường Thpt Hai Bà Trưng</t>
  </si>
  <si>
    <t>BD0045F</t>
  </si>
  <si>
    <t>QUẬN 7</t>
  </si>
  <si>
    <t>Trường Thpt Tân Phong</t>
  </si>
  <si>
    <t>BD0017G</t>
  </si>
  <si>
    <t>Trường Thpt Ngô Quyền</t>
  </si>
  <si>
    <t>BD0014G</t>
  </si>
  <si>
    <t>Trường Thpt Lê Thánh Tôn</t>
  </si>
  <si>
    <t>BD0035G</t>
  </si>
  <si>
    <t>Trường Thcs Và Thpt Đức Trí</t>
  </si>
  <si>
    <t>BD0032G</t>
  </si>
  <si>
    <t>Trường Thpt Nam Sài Gòn</t>
  </si>
  <si>
    <t>BD0040G</t>
  </si>
  <si>
    <t>Trường Th Bc Nam Sài Gòn</t>
  </si>
  <si>
    <t>BD0013G</t>
  </si>
  <si>
    <t>Trường Trung Cấp Kinh Tế - Kỹ Thuật Nguyễn Hữu Cảnh</t>
  </si>
  <si>
    <t>BD0004G</t>
  </si>
  <si>
    <t>Trường Quốc Tế Khai Sáng (Thuộc Công Ty Cổ Phần Khai Sáng</t>
  </si>
  <si>
    <t>BD0038G</t>
  </si>
  <si>
    <t>QUẬN 8</t>
  </si>
  <si>
    <t>Trường Thpt Tạ Quang Bửu</t>
  </si>
  <si>
    <t>BD0036H</t>
  </si>
  <si>
    <t>Trường Thpt Nguyễn Văn Linh</t>
  </si>
  <si>
    <t>BD0037H</t>
  </si>
  <si>
    <t>Trường Thpt Lương Văn Can</t>
  </si>
  <si>
    <t>BD0038H</t>
  </si>
  <si>
    <t>Trường Thpt Ngô Gia Tự</t>
  </si>
  <si>
    <t>BD0039H</t>
  </si>
  <si>
    <t>Trường Thpt Võ Văn Kiệt</t>
  </si>
  <si>
    <t>BD0045H</t>
  </si>
  <si>
    <t>Trường Thpt Chuyên Nk Tdtt Nguyễn Thị Định</t>
  </si>
  <si>
    <t>BD0046H</t>
  </si>
  <si>
    <t>QUẬN 9</t>
  </si>
  <si>
    <t>Trường Th, Thcs, Thpt Ngô Thời Nhiệm</t>
  </si>
  <si>
    <t>BD0002I</t>
  </si>
  <si>
    <t>Trường Thpt Nguyễn Huệ</t>
  </si>
  <si>
    <t>BD0004I</t>
  </si>
  <si>
    <t>Trường Thpt Phước Long</t>
  </si>
  <si>
    <t>BD0005I</t>
  </si>
  <si>
    <t>Trường Thpt Long Trường</t>
  </si>
  <si>
    <t>BD0006I</t>
  </si>
  <si>
    <t>Trường Ptth Nguyễn Văn Tăng</t>
  </si>
  <si>
    <t>BD0041I</t>
  </si>
  <si>
    <t>Trường Thcs-Thpt Hoa Sen</t>
  </si>
  <si>
    <t>BD0042I</t>
  </si>
  <si>
    <t>QUẬN 10</t>
  </si>
  <si>
    <t>Trường Thcs Thpt Diên Hồng</t>
  </si>
  <si>
    <t>BD0023J</t>
  </si>
  <si>
    <t>6/2018</t>
  </si>
  <si>
    <t>Trường Thpt Nguyễn Du</t>
  </si>
  <si>
    <t>BD0045J</t>
  </si>
  <si>
    <t>Trường Thpt Nguyễn Khuyến</t>
  </si>
  <si>
    <t>BD0044J</t>
  </si>
  <si>
    <t>Trường Th&amp;Thcs&amp;Thpt Vạn Hạnh</t>
  </si>
  <si>
    <t>BD0034J</t>
  </si>
  <si>
    <t>Trường Th, Thcs Và Thpt Hòa Bình</t>
  </si>
  <si>
    <t>BD0035J</t>
  </si>
  <si>
    <t>Trường Trung Cấp Việt Giao</t>
  </si>
  <si>
    <t>BD0013J</t>
  </si>
  <si>
    <t>7/2018</t>
  </si>
  <si>
    <t>9/2018</t>
  </si>
  <si>
    <t>Trường Tc Vạn Tường</t>
  </si>
  <si>
    <t>BD0039J</t>
  </si>
  <si>
    <t>Trường Thcs Thpt Duy Tân</t>
  </si>
  <si>
    <t>BD0021J</t>
  </si>
  <si>
    <t>3/2019</t>
  </si>
  <si>
    <t>Trường Thpt Nguyễn An Ninh</t>
  </si>
  <si>
    <t>BD0036J</t>
  </si>
  <si>
    <t>01/2020</t>
  </si>
  <si>
    <t>Trường Thcs- Thpt Sương Nguyệt Anh</t>
  </si>
  <si>
    <t>BD0028J</t>
  </si>
  <si>
    <t>5/2019</t>
  </si>
  <si>
    <t>QUẬN 11</t>
  </si>
  <si>
    <t>Trường Thpt Trần Quang Khải</t>
  </si>
  <si>
    <t>BD0006K</t>
  </si>
  <si>
    <t>03/2018</t>
  </si>
  <si>
    <t>Trường Thpt Việt Mỹ Anh</t>
  </si>
  <si>
    <t>BD0012K</t>
  </si>
  <si>
    <t>Trường Th, Thcs Và Thpt Trương Vĩnh Ký</t>
  </si>
  <si>
    <t>BD0038K</t>
  </si>
  <si>
    <t>Trường Thpt Nam Kỳ Khởi Nghĩa</t>
  </si>
  <si>
    <t>BD0039K</t>
  </si>
  <si>
    <t>Trường Thpt Trần Quốc Tuấn</t>
  </si>
  <si>
    <t>BD0040K</t>
  </si>
  <si>
    <t>Trường Thpt Nguyễn Hiền</t>
  </si>
  <si>
    <t>BD0042K</t>
  </si>
  <si>
    <t>Trường Thcs Và Thpt Quốc Tế Apu</t>
  </si>
  <si>
    <t>BD0043K</t>
  </si>
  <si>
    <t>QUẬN 12</t>
  </si>
  <si>
    <t>Trường Thpt Thạnh Lộc</t>
  </si>
  <si>
    <t>BD0052X</t>
  </si>
  <si>
    <t>Trường Thpt Trường Chinh</t>
  </si>
  <si>
    <t>BD0054X</t>
  </si>
  <si>
    <t>Trường Thpt Võ Trường Toản</t>
  </si>
  <si>
    <t>BD0053X</t>
  </si>
  <si>
    <t>PHÚ NHUẬN</t>
  </si>
  <si>
    <t>Trường Thpt Quốc Tế Việt Úc</t>
  </si>
  <si>
    <t>BD0036N</t>
  </si>
  <si>
    <t>Trường Thpt Dân Lập Đăng Khoa</t>
  </si>
  <si>
    <t>BD0027N</t>
  </si>
  <si>
    <t>07/2017</t>
  </si>
  <si>
    <t>12/2017</t>
  </si>
  <si>
    <t>Trường Thcs Và Thpt Việt Anh</t>
  </si>
  <si>
    <t>BD0030N</t>
  </si>
  <si>
    <t>Trường Tiểu Học, Thcs, Thpt Quốc Tế</t>
  </si>
  <si>
    <t>BD0021N</t>
  </si>
  <si>
    <t>Trường Thpt Hàn Thuyên</t>
  </si>
  <si>
    <t>BD0025N</t>
  </si>
  <si>
    <t>08/2019</t>
  </si>
  <si>
    <t>Trường Thcs, Thpt Hồng Hà</t>
  </si>
  <si>
    <t>BD0026N</t>
  </si>
  <si>
    <t>Trường Thpt Phú Nhuận</t>
  </si>
  <si>
    <t>BD0035N</t>
  </si>
  <si>
    <t>Trường Trung Cấp Hồng Hà</t>
  </si>
  <si>
    <t>BD0031N</t>
  </si>
  <si>
    <t>Trường Quang Trung 
Nguyễn Huệ</t>
  </si>
  <si>
    <t>BD0039N</t>
  </si>
  <si>
    <t>GÒ VẤP</t>
  </si>
  <si>
    <t>Trường Ptdl Hermann Gmeiner</t>
  </si>
  <si>
    <t>BD0019M</t>
  </si>
  <si>
    <t>Trường Thpt Gò Vấp</t>
  </si>
  <si>
    <t>BD0041M</t>
  </si>
  <si>
    <t>Thpt Nguyễn Trung Trực</t>
  </si>
  <si>
    <t>BD0042M</t>
  </si>
  <si>
    <t>Thpt Nguyễn Công Trứ</t>
  </si>
  <si>
    <t>BD0044M</t>
  </si>
  <si>
    <t>Trường Thcs Và Thpt Phạm Ngũ Lão</t>
  </si>
  <si>
    <t>BD0050M</t>
  </si>
  <si>
    <t>Trường Cao Đẳng Miền Nam</t>
  </si>
  <si>
    <t>BD0054M</t>
  </si>
  <si>
    <t>Trường Th-Thcs-Thpt Nguyễn Tri Phương</t>
  </si>
  <si>
    <t>BD0066M</t>
  </si>
  <si>
    <t>Trường Thpt Đông Dương</t>
  </si>
  <si>
    <t>BD0069M</t>
  </si>
  <si>
    <t>Trường Thpt Đào Duy Từ</t>
  </si>
  <si>
    <t>BD0072M</t>
  </si>
  <si>
    <t>Trường  Thpt Việt Nhật</t>
  </si>
  <si>
    <t>BD0075M</t>
  </si>
  <si>
    <t>Trường Cao Đẳng Sài Gòn Gia Định</t>
  </si>
  <si>
    <t>BD0077M</t>
  </si>
  <si>
    <t>Trường Thpt Trần Hưng Đạo</t>
  </si>
  <si>
    <t>BD0046M</t>
  </si>
  <si>
    <t>HÓC MÔN</t>
  </si>
  <si>
    <t>Trường Thpt Lý Thường Kiệt</t>
  </si>
  <si>
    <t>BD0019S</t>
  </si>
  <si>
    <t>Trường Nguyễn Hữu Tiến</t>
  </si>
  <si>
    <t>BD0020S</t>
  </si>
  <si>
    <t>Trường Thpt Nguyễn Văn Cừ</t>
  </si>
  <si>
    <t>BD0025S</t>
  </si>
  <si>
    <t>Trường Thpt Nguyễn Hữu Cầu</t>
  </si>
  <si>
    <t>BD0037S</t>
  </si>
  <si>
    <t>Trường Thpt Bà Điểm</t>
  </si>
  <si>
    <t>BD0044S</t>
  </si>
  <si>
    <t>Trường Thpt Phạm Văn Sáng</t>
  </si>
  <si>
    <t>BD0047S</t>
  </si>
  <si>
    <t>Trường Tc Kinh Tế - Kỹ Thuật Hóc Môn</t>
  </si>
  <si>
    <t>BD0048S</t>
  </si>
  <si>
    <t>(Thpt) Cn Trường Thcs Thpt Nam Việt Cs2</t>
  </si>
  <si>
    <t>BD0052S</t>
  </si>
  <si>
    <t>NHÀ BÈ</t>
  </si>
  <si>
    <t>Trường Thpt Long Thới</t>
  </si>
  <si>
    <t>BD0008T</t>
  </si>
  <si>
    <t>Trường Thpt Phước Kiển</t>
  </si>
  <si>
    <t>BD0020T</t>
  </si>
  <si>
    <t>Trường Thpt Dương Văn Dương</t>
  </si>
  <si>
    <t>BD0023T</t>
  </si>
  <si>
    <t>Hssv Trường Thpt Quốc Tế Mỹ</t>
  </si>
  <si>
    <t>BD0025T</t>
  </si>
  <si>
    <t>CẦN GIỜ</t>
  </si>
  <si>
    <t>Trường Thpt Cần Thạnh</t>
  </si>
  <si>
    <t>BD0002R</t>
  </si>
  <si>
    <t>Trường Thpt Bình Khánh</t>
  </si>
  <si>
    <t>BD0005R</t>
  </si>
  <si>
    <t>Trường Thpt An Nghĩa</t>
  </si>
  <si>
    <t>BD0028R</t>
  </si>
  <si>
    <t>'05/2018</t>
  </si>
  <si>
    <t>Trường Thcs-Thpt Thạnh An</t>
  </si>
  <si>
    <t>BD0031R</t>
  </si>
  <si>
    <t>TÂN BÌNH</t>
  </si>
  <si>
    <t>Trung Tâm Hỗ Trợ Phát Triển Giáo Dục Hòa Nhập Quận Tân Bình</t>
  </si>
  <si>
    <t>BD0023O</t>
  </si>
  <si>
    <t>Trường Thcs &amp;Thpt Nguyễn Khuyến</t>
  </si>
  <si>
    <t>BD0054O</t>
  </si>
  <si>
    <t>Trường Trung Học Cơ Sở, Trung Học Phổ Thông Thái Bình</t>
  </si>
  <si>
    <t>BD0055O</t>
  </si>
  <si>
    <t>Trường Th, Thcs Và Thpt Thanh Bình</t>
  </si>
  <si>
    <t>BD0056O</t>
  </si>
  <si>
    <t>Trường  Th-Thcs &amp; Thpt Thái  Bình Dương</t>
  </si>
  <si>
    <t>BD0059O</t>
  </si>
  <si>
    <t>Trường Thpt Nguyễn Thái Bình</t>
  </si>
  <si>
    <t>BD0060O</t>
  </si>
  <si>
    <t>Trường Thcs &amp; Thpt Bác Ái</t>
  </si>
  <si>
    <t>BD0062O</t>
  </si>
  <si>
    <t>Trường Thcs &amp; Trung Học Phổ Thông Việt Thanh</t>
  </si>
  <si>
    <t>BD0063O</t>
  </si>
  <si>
    <t>Trường Thpt Thủ Khoa Huân</t>
  </si>
  <si>
    <t>BD0066O</t>
  </si>
  <si>
    <t>Trường Thpt Nguyễn Thượng Hiền</t>
  </si>
  <si>
    <t>BD0067O</t>
  </si>
  <si>
    <t>Trường Thpt Nguyễn Chí Thanh</t>
  </si>
  <si>
    <t>BD0068O</t>
  </si>
  <si>
    <t xml:space="preserve">Trường Tiểu Học, Trung Học Cơ Sở, Trung Học Phổ Thông Việt Mỹ                                       </t>
  </si>
  <si>
    <t>BD0069O</t>
  </si>
  <si>
    <t>THỦ ĐỨC</t>
  </si>
  <si>
    <t>Trường Trung Học Phổ Thông Tam Phú</t>
  </si>
  <si>
    <t>BD0042</t>
  </si>
  <si>
    <t>Trường Trung Học Phổ Thông Hiệp Bình</t>
  </si>
  <si>
    <t>BD0044</t>
  </si>
  <si>
    <t>Trường Trung Học Phổ Thông Bách Việt</t>
  </si>
  <si>
    <t>BD0046</t>
  </si>
  <si>
    <t>Trường Trung Học Phổ Thông Đào Sơn Tây</t>
  </si>
  <si>
    <t>BD0050</t>
  </si>
  <si>
    <t>Trường Trung Học Phổ Thông An Dương Vương</t>
  </si>
  <si>
    <t>BD0053</t>
  </si>
  <si>
    <t>Trường Trung Học Phổ Thông Nguyễn Hữu Huân</t>
  </si>
  <si>
    <t>BD0054</t>
  </si>
  <si>
    <t>Trường Trung Học Phổ Thông Thủ Đức</t>
  </si>
  <si>
    <t>BD0055</t>
  </si>
  <si>
    <t>Trường Trung Học Phổ Thông Linh Trung</t>
  </si>
  <si>
    <t>BD0056</t>
  </si>
  <si>
    <t>Trường Trung Cấp Kt-Cn Đại Việt</t>
  </si>
  <si>
    <t>BD0043</t>
  </si>
  <si>
    <t>Trường Trung Cấp Đông Dương</t>
  </si>
  <si>
    <t>BD0049</t>
  </si>
  <si>
    <t>BÌNH TÂN</t>
  </si>
  <si>
    <t>Trường Thcs,Thpt Ngôi Sao</t>
  </si>
  <si>
    <t>BD0048Y</t>
  </si>
  <si>
    <t>Trường Th,Thcs,Thpt Chu Văn An</t>
  </si>
  <si>
    <t>BD0050Y</t>
  </si>
  <si>
    <t>Trường Trung Cấp Quang Trung</t>
  </si>
  <si>
    <t>BD0051Y</t>
  </si>
  <si>
    <t>Trường Thcs,Thpt Phan Châu Trinh</t>
  </si>
  <si>
    <t>BD0052Y</t>
  </si>
  <si>
    <t>Trường Thpt Nguyễn Hữu Cảnh</t>
  </si>
  <si>
    <t>BD0053Y</t>
  </si>
  <si>
    <t>Trường Thpt Bình Hưng Hòa</t>
  </si>
  <si>
    <t>BD0063Y</t>
  </si>
  <si>
    <t>Trường Thpt Bình Tân</t>
  </si>
  <si>
    <t>BD0064Y</t>
  </si>
  <si>
    <t>Trường Thpt An Lạc</t>
  </si>
  <si>
    <t>BD0073Y</t>
  </si>
  <si>
    <t>Trường Thpt Vĩnh Lộc</t>
  </si>
  <si>
    <t>BD0074Y</t>
  </si>
  <si>
    <t>Trường Thpt Trần Nhân Tông</t>
  </si>
  <si>
    <t>BD0077Y</t>
  </si>
  <si>
    <t>Trường Cao Đẳng Y Dược Sài Gòn - Cơ Sở 1</t>
  </si>
  <si>
    <t>BD0078Y</t>
  </si>
  <si>
    <t>Trường Cao Đẳng Y Dược Sài Gòn - Cơ Sở 0</t>
  </si>
  <si>
    <t>BÌNH THẠNH</t>
  </si>
  <si>
    <t>Trường Thpt Hoàng Hoa Thám</t>
  </si>
  <si>
    <t>BD0047L</t>
  </si>
  <si>
    <t>Trường Thpt  Đông Đô</t>
  </si>
  <si>
    <t>BD0048L</t>
  </si>
  <si>
    <t>Trường Thpt Hưng Đạo</t>
  </si>
  <si>
    <t>BD0104L</t>
  </si>
  <si>
    <t>Trường Thpt Võ Thị Sáu</t>
  </si>
  <si>
    <t>BD0107L</t>
  </si>
  <si>
    <t>Trường Thpt Thanh Đa</t>
  </si>
  <si>
    <t>BD0108L</t>
  </si>
  <si>
    <t>Trường Thpt Phan Đăng Lưu</t>
  </si>
  <si>
    <t>BD0109L</t>
  </si>
  <si>
    <t>Trường Thpt Gia Định</t>
  </si>
  <si>
    <t>BD0110L</t>
  </si>
  <si>
    <t>Trường Thpt Trần Văn Giàu</t>
  </si>
  <si>
    <t>BD0111L</t>
  </si>
  <si>
    <t>BÌNH CHÁNH</t>
  </si>
  <si>
    <t>Trường Thpt Tân Túc</t>
  </si>
  <si>
    <t>BD0047P</t>
  </si>
  <si>
    <t>Trường Thpt Vĩnh Lộc B</t>
  </si>
  <si>
    <t>BD0049P</t>
  </si>
  <si>
    <t>Trường Thpt Lê Minh Xuân</t>
  </si>
  <si>
    <t>BD0054P</t>
  </si>
  <si>
    <t>Trường Thpt Năng Khiếu Tdtt Huyện Bình Chánh</t>
  </si>
  <si>
    <t>BD0059P</t>
  </si>
  <si>
    <t>TÂN PHÚ</t>
  </si>
  <si>
    <t xml:space="preserve">Trường Tc Y Dược Lê Hữu Trác </t>
  </si>
  <si>
    <t>BD0031V</t>
  </si>
  <si>
    <t>Trường Thpt Tân Bình</t>
  </si>
  <si>
    <t>BD0058V</t>
  </si>
  <si>
    <t>Trường Thpt Tây Thạnh</t>
  </si>
  <si>
    <t>BD0059V</t>
  </si>
  <si>
    <t>Trường Thpt Lê Trọng Tấn</t>
  </si>
  <si>
    <t>BD0063V</t>
  </si>
  <si>
    <t>Trường Trung Cấp Âu Việt</t>
  </si>
  <si>
    <t>BD0066V</t>
  </si>
  <si>
    <t xml:space="preserve">Trường Trung Cấp Kinh Tế - Kỹ Thuật Tây Nam Á </t>
  </si>
  <si>
    <t>BD0005V</t>
  </si>
  <si>
    <t xml:space="preserve">Trường Trung Cấp Phương Nam </t>
  </si>
  <si>
    <t>BD0023V</t>
  </si>
  <si>
    <t>Trường Thpt Minh Đức (Hs)</t>
  </si>
  <si>
    <t>BD0032V</t>
  </si>
  <si>
    <t>Trường Thcs Và Thpt Đinh Tiên Hoàng</t>
  </si>
  <si>
    <t>BD0039V</t>
  </si>
  <si>
    <t>Trường Thcs Và Thpt Khai Minh</t>
  </si>
  <si>
    <t>BD0040V</t>
  </si>
  <si>
    <t>Trường  Th, Thcs Và Thpt Quốc Văn Sài Gòn</t>
  </si>
  <si>
    <t>BD0041V</t>
  </si>
  <si>
    <t>Trường Thpt Nhân Việt</t>
  </si>
  <si>
    <t>BD0043V</t>
  </si>
  <si>
    <t xml:space="preserve">Trường Thpt Thành Nhân </t>
  </si>
  <si>
    <t>BD0045V</t>
  </si>
  <si>
    <t>Trường Thcs Thpt Nam Việt</t>
  </si>
  <si>
    <t>BD0050V</t>
  </si>
  <si>
    <t>Trường Thpt Vĩnh Viễn</t>
  </si>
  <si>
    <t>BD0051V</t>
  </si>
  <si>
    <t>Trường Thcs - Thpt Tân Phú</t>
  </si>
  <si>
    <t>BD0038V</t>
  </si>
  <si>
    <t>CỦ CHI</t>
  </si>
  <si>
    <t>Trường Thpt Củ Chi</t>
  </si>
  <si>
    <t>BD0012Q</t>
  </si>
  <si>
    <t>Trường Thpt Trung Lập</t>
  </si>
  <si>
    <t>BD0013Q</t>
  </si>
  <si>
    <t>Trường Thpt Trung Phú</t>
  </si>
  <si>
    <t>BD0014Q</t>
  </si>
  <si>
    <t>Trường Thpt Quang Trung</t>
  </si>
  <si>
    <t>BD0016Q</t>
  </si>
  <si>
    <t>Trường Thpt An Nhơn Tây</t>
  </si>
  <si>
    <t>BD0028Q</t>
  </si>
  <si>
    <t>Trường Thpt Tân Thông Hội</t>
  </si>
  <si>
    <t>BD0046Q</t>
  </si>
  <si>
    <t>Trường Thpt Phú Hòa</t>
  </si>
  <si>
    <t>BD0064Q</t>
  </si>
  <si>
    <t>Trường Trung Cấp Bách Khoa Sài Gòn</t>
  </si>
  <si>
    <t>BD0069Q</t>
  </si>
  <si>
    <t>Trường Trung Cấp Tây Sài Gòn</t>
  </si>
  <si>
    <t>BD0078Q</t>
  </si>
  <si>
    <t>PHÒNG QUẢN LÝ THU</t>
  </si>
  <si>
    <t>Trường Cao Đẳng Kinh Tế Tp.Hcm</t>
  </si>
  <si>
    <t>BD0208Z</t>
  </si>
  <si>
    <t>Trường Thpt Đa Phước</t>
  </si>
  <si>
    <t>BD0233Z</t>
  </si>
  <si>
    <t>Trường Thpt Lê Thị Hồng Gấm</t>
  </si>
  <si>
    <t>BD0234Z</t>
  </si>
  <si>
    <t>Trung Tâm Gdtx Chu Văn An</t>
  </si>
  <si>
    <t>BD0246Z</t>
  </si>
  <si>
    <t>Tt Gdtx Lê Quý Đôn</t>
  </si>
  <si>
    <t>BD0286Z</t>
  </si>
  <si>
    <t>Trường Trung Cấp Thông Tin - Truyền Thông Tp.Hcm</t>
  </si>
  <si>
    <t>BD0280Z</t>
  </si>
  <si>
    <t>Trung Tâm Gdtx Gia Định</t>
  </si>
  <si>
    <t>BD0277Z</t>
  </si>
  <si>
    <t>Trường Thcs - Thpt Đinh Thiện Lý</t>
  </si>
  <si>
    <t>BD0272Z</t>
  </si>
  <si>
    <t>Trường Song Ngữ Quốc Tế Horizon</t>
  </si>
  <si>
    <t>BD0274Z</t>
  </si>
  <si>
    <t>3</t>
  </si>
  <si>
    <t>2</t>
  </si>
  <si>
    <t>KT. GIÁM ĐỐC</t>
  </si>
  <si>
    <t>Lập Biểu</t>
  </si>
  <si>
    <t>PHÓ GIÁM ĐỐC</t>
  </si>
  <si>
    <t>Nguyễn Tuấn Anh</t>
  </si>
  <si>
    <t>Nguyễn Quốc Thanh</t>
  </si>
  <si>
    <t>QUẬN TÂN BÌNH</t>
  </si>
  <si>
    <t>BD0240Z</t>
  </si>
  <si>
    <t>Trường Cao đẳng Lý Tự Trọng TP. HCM</t>
  </si>
  <si>
    <t>CỘNG HÒA XÃ HỘI CHỦ NGHĨA VIỆT NAM</t>
  </si>
  <si>
    <t>Độc lập - Tự do - Hạnh phúc</t>
  </si>
  <si>
    <t>UBND THÀNH PHỐ HỒ CHÍ MINH</t>
  </si>
  <si>
    <t>TRƯỜNG CAO ĐẲNG LÝ TỰ TRỌNG</t>
  </si>
  <si>
    <t>THÀNH PHỐ HỒ CHÍ MINH</t>
  </si>
  <si>
    <t>HIỆU TRƯỞNG</t>
  </si>
  <si>
    <t>Phạm Hữu Lộc</t>
  </si>
  <si>
    <t>BÁO CÁO TỔNG HỢP DANH SÁCH PHÁT HÀNH THẺ BHYT HSSV NĂM HỌC 2018-2019</t>
  </si>
  <si>
    <t>Thành phố Hồ Chí Minh, ngày       tháng 12 năm 2019</t>
  </si>
  <si>
    <t>Số:           /LTT-TTYT</t>
  </si>
  <si>
    <t xml:space="preserve">       (Căn cứ Công văn số 4710 /GDĐT-CTTT ngày 19 tháng 12 năm 2019 của phòng Công tác Chính trị Tư tưởng về việc  xác nhận số lượng học sinh, sinh viên tham gia Bảo hiểm y tế học sinh, sinh viên năm học 2018 – 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</si>
</sst>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_(* #,##0_);_(* \(#,##0\);_(* &quot;-&quot;??_);_(@_)"/>
    <numFmt numFmtId="166" formatCode="dd/mm/yyyy\l"/>
    <numFmt numFmtId="167" formatCode="dd\/mm\/yyyy"/>
    <numFmt numFmtId="168" formatCode="mm/yyyy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1"/>
      <color rgb="FFFF0000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u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1"/>
      <color rgb="FFFF0000"/>
      <name val="Times New Roman"/>
      <family val="1"/>
    </font>
    <font>
      <sz val="11"/>
      <color theme="3" tint="-0.499984740745262"/>
      <name val="Times New Roman"/>
      <family val="1"/>
    </font>
    <font>
      <u/>
      <sz val="10"/>
      <name val="Times New Roman"/>
      <family val="1"/>
    </font>
    <font>
      <sz val="13"/>
      <color rgb="FFFF000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b/>
      <u/>
      <sz val="13"/>
      <name val="Times New Roman"/>
      <family val="1"/>
    </font>
    <font>
      <sz val="12"/>
      <color theme="1"/>
      <name val="Times New Roman"/>
      <family val="1"/>
    </font>
    <font>
      <b/>
      <i/>
      <sz val="11"/>
      <color theme="1"/>
      <name val="Times New Roman"/>
      <family val="1"/>
    </font>
    <font>
      <i/>
      <sz val="14"/>
      <name val="Times New Roman"/>
      <family val="1"/>
    </font>
    <font>
      <i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</cellStyleXfs>
  <cellXfs count="193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165" fontId="2" fillId="0" borderId="0" xfId="1" applyNumberFormat="1" applyFont="1" applyFill="1" applyAlignment="1">
      <alignment vertical="center"/>
    </xf>
    <xf numFmtId="166" fontId="2" fillId="0" borderId="0" xfId="1" applyNumberFormat="1" applyFont="1" applyFill="1" applyAlignment="1">
      <alignment horizontal="left" vertical="center"/>
    </xf>
    <xf numFmtId="37" fontId="2" fillId="0" borderId="0" xfId="1" applyNumberFormat="1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2" applyFont="1" applyFill="1" applyBorder="1" applyAlignment="1">
      <alignment horizontal="center" vertical="center" wrapText="1"/>
    </xf>
    <xf numFmtId="0" fontId="4" fillId="0" borderId="0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left" vertical="center"/>
    </xf>
    <xf numFmtId="165" fontId="6" fillId="0" borderId="0" xfId="1" applyNumberFormat="1" applyFont="1" applyFill="1" applyBorder="1" applyAlignment="1">
      <alignment vertical="center"/>
    </xf>
    <xf numFmtId="166" fontId="6" fillId="0" borderId="0" xfId="1" applyNumberFormat="1" applyFont="1" applyFill="1" applyBorder="1" applyAlignment="1">
      <alignment horizontal="left" vertical="center"/>
    </xf>
    <xf numFmtId="37" fontId="2" fillId="0" borderId="0" xfId="1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165" fontId="7" fillId="0" borderId="1" xfId="1" applyNumberFormat="1" applyFont="1" applyFill="1" applyBorder="1" applyAlignment="1">
      <alignment vertical="center" wrapText="1"/>
    </xf>
    <xf numFmtId="37" fontId="7" fillId="0" borderId="1" xfId="1" applyNumberFormat="1" applyFont="1" applyFill="1" applyBorder="1" applyAlignment="1">
      <alignment vertical="center" wrapText="1"/>
    </xf>
    <xf numFmtId="0" fontId="8" fillId="0" borderId="0" xfId="0" applyFont="1" applyFill="1" applyAlignment="1">
      <alignment vertical="center"/>
    </xf>
    <xf numFmtId="166" fontId="7" fillId="0" borderId="1" xfId="1" applyNumberFormat="1" applyFont="1" applyFill="1" applyBorder="1" applyAlignment="1">
      <alignment horizontal="center" vertical="center" wrapText="1"/>
    </xf>
    <xf numFmtId="165" fontId="7" fillId="0" borderId="1" xfId="1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/>
    </xf>
    <xf numFmtId="165" fontId="4" fillId="0" borderId="4" xfId="1" applyNumberFormat="1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/>
    </xf>
    <xf numFmtId="165" fontId="8" fillId="0" borderId="1" xfId="1" applyNumberFormat="1" applyFont="1" applyFill="1" applyBorder="1" applyAlignment="1">
      <alignment vertical="center"/>
    </xf>
    <xf numFmtId="167" fontId="8" fillId="0" borderId="1" xfId="3" quotePrefix="1" applyNumberFormat="1" applyFont="1" applyFill="1" applyBorder="1" applyAlignment="1">
      <alignment horizontal="left" vertical="center"/>
    </xf>
    <xf numFmtId="37" fontId="8" fillId="0" borderId="1" xfId="3" applyNumberFormat="1" applyFont="1" applyFill="1" applyBorder="1" applyAlignment="1">
      <alignment horizontal="center" vertical="center"/>
    </xf>
    <xf numFmtId="167" fontId="8" fillId="0" borderId="1" xfId="3" applyNumberFormat="1" applyFont="1" applyFill="1" applyBorder="1" applyAlignment="1">
      <alignment horizontal="left" vertical="center"/>
    </xf>
    <xf numFmtId="0" fontId="8" fillId="0" borderId="1" xfId="4" applyFont="1" applyFill="1" applyBorder="1" applyAlignment="1">
      <alignment horizontal="center" vertical="center" wrapText="1"/>
    </xf>
    <xf numFmtId="0" fontId="8" fillId="0" borderId="1" xfId="4" applyFont="1" applyFill="1" applyBorder="1" applyAlignment="1">
      <alignment vertical="center" wrapText="1"/>
    </xf>
    <xf numFmtId="0" fontId="8" fillId="0" borderId="1" xfId="4" applyFont="1" applyFill="1" applyBorder="1" applyAlignment="1">
      <alignment horizontal="left" vertical="center" wrapText="1"/>
    </xf>
    <xf numFmtId="165" fontId="8" fillId="0" borderId="1" xfId="3" applyNumberFormat="1" applyFont="1" applyFill="1" applyBorder="1" applyAlignment="1">
      <alignment vertical="center" wrapText="1"/>
    </xf>
    <xf numFmtId="165" fontId="3" fillId="0" borderId="0" xfId="0" applyNumberFormat="1" applyFont="1" applyFill="1" applyAlignment="1">
      <alignment vertical="center"/>
    </xf>
    <xf numFmtId="0" fontId="4" fillId="0" borderId="5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165" fontId="4" fillId="0" borderId="7" xfId="1" applyNumberFormat="1" applyFont="1" applyFill="1" applyBorder="1" applyAlignment="1">
      <alignment horizontal="right" vertical="center"/>
    </xf>
    <xf numFmtId="0" fontId="8" fillId="0" borderId="1" xfId="4" applyFont="1" applyFill="1" applyBorder="1" applyAlignment="1">
      <alignment vertical="center"/>
    </xf>
    <xf numFmtId="0" fontId="8" fillId="0" borderId="1" xfId="4" applyFont="1" applyFill="1" applyBorder="1" applyAlignment="1">
      <alignment horizontal="left" vertical="center"/>
    </xf>
    <xf numFmtId="165" fontId="8" fillId="0" borderId="1" xfId="3" applyNumberFormat="1" applyFont="1" applyFill="1" applyBorder="1" applyAlignment="1">
      <alignment horizontal="right" vertical="center" wrapText="1"/>
    </xf>
    <xf numFmtId="0" fontId="9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right" vertical="center"/>
    </xf>
    <xf numFmtId="165" fontId="8" fillId="0" borderId="1" xfId="3" quotePrefix="1" applyNumberFormat="1" applyFont="1" applyFill="1" applyBorder="1" applyAlignment="1">
      <alignment vertical="center" wrapText="1"/>
    </xf>
    <xf numFmtId="165" fontId="8" fillId="0" borderId="1" xfId="1" applyNumberFormat="1" applyFont="1" applyFill="1" applyBorder="1" applyAlignment="1">
      <alignment horizontal="right" vertical="center"/>
    </xf>
    <xf numFmtId="0" fontId="8" fillId="0" borderId="1" xfId="0" quotePrefix="1" applyFont="1" applyFill="1" applyBorder="1" applyAlignment="1">
      <alignment vertical="center"/>
    </xf>
    <xf numFmtId="166" fontId="8" fillId="0" borderId="1" xfId="0" quotePrefix="1" applyNumberFormat="1" applyFont="1" applyFill="1" applyBorder="1" applyAlignment="1">
      <alignment horizontal="left" vertical="center"/>
    </xf>
    <xf numFmtId="166" fontId="8" fillId="0" borderId="1" xfId="1" quotePrefix="1" applyNumberFormat="1" applyFont="1" applyFill="1" applyBorder="1" applyAlignment="1">
      <alignment horizontal="left" vertical="center"/>
    </xf>
    <xf numFmtId="0" fontId="8" fillId="0" borderId="1" xfId="0" quotePrefix="1" applyFont="1" applyFill="1" applyBorder="1" applyAlignment="1">
      <alignment horizontal="left" vertical="center"/>
    </xf>
    <xf numFmtId="0" fontId="8" fillId="0" borderId="1" xfId="5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vertical="center" wrapText="1"/>
    </xf>
    <xf numFmtId="3" fontId="8" fillId="0" borderId="1" xfId="1" applyNumberFormat="1" applyFont="1" applyFill="1" applyBorder="1" applyAlignment="1">
      <alignment vertical="center"/>
    </xf>
    <xf numFmtId="49" fontId="8" fillId="0" borderId="1" xfId="6" applyNumberFormat="1" applyFont="1" applyFill="1" applyBorder="1" applyAlignment="1">
      <alignment horizontal="right" vertical="center"/>
    </xf>
    <xf numFmtId="165" fontId="8" fillId="0" borderId="1" xfId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165" fontId="8" fillId="0" borderId="1" xfId="1" applyNumberFormat="1" applyFont="1" applyFill="1" applyBorder="1" applyAlignment="1">
      <alignment horizontal="left" vertical="center" wrapText="1"/>
    </xf>
    <xf numFmtId="165" fontId="8" fillId="0" borderId="1" xfId="1" applyNumberFormat="1" applyFont="1" applyFill="1" applyBorder="1" applyAlignment="1">
      <alignment horizontal="center" vertical="center" wrapText="1"/>
    </xf>
    <xf numFmtId="165" fontId="8" fillId="0" borderId="1" xfId="3" applyNumberFormat="1" applyFont="1" applyFill="1" applyBorder="1" applyAlignment="1">
      <alignment horizontal="center" vertical="center" wrapText="1"/>
    </xf>
    <xf numFmtId="165" fontId="8" fillId="0" borderId="1" xfId="1" quotePrefix="1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65" fontId="8" fillId="0" borderId="1" xfId="7" applyNumberFormat="1" applyFont="1" applyFill="1" applyBorder="1" applyAlignment="1">
      <alignment horizontal="center" vertical="center" wrapText="1"/>
    </xf>
    <xf numFmtId="165" fontId="8" fillId="0" borderId="1" xfId="7" quotePrefix="1" applyNumberFormat="1" applyFont="1" applyFill="1" applyBorder="1" applyAlignment="1">
      <alignment horizontal="center" vertical="center" wrapText="1"/>
    </xf>
    <xf numFmtId="165" fontId="8" fillId="0" borderId="1" xfId="7" applyNumberFormat="1" applyFont="1" applyFill="1" applyBorder="1" applyAlignment="1">
      <alignment horizontal="left" vertical="center" wrapText="1"/>
    </xf>
    <xf numFmtId="165" fontId="8" fillId="0" borderId="1" xfId="0" quotePrefix="1" applyNumberFormat="1" applyFont="1" applyFill="1" applyBorder="1" applyAlignment="1">
      <alignment horizontal="center" vertical="center"/>
    </xf>
    <xf numFmtId="165" fontId="8" fillId="0" borderId="1" xfId="1" quotePrefix="1" applyNumberFormat="1" applyFont="1" applyFill="1" applyBorder="1" applyAlignment="1">
      <alignment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165" fontId="8" fillId="0" borderId="1" xfId="3" applyNumberFormat="1" applyFont="1" applyFill="1" applyBorder="1" applyAlignment="1">
      <alignment horizontal="left" vertical="center" wrapText="1"/>
    </xf>
    <xf numFmtId="167" fontId="8" fillId="0" borderId="1" xfId="3" quotePrefix="1" applyNumberFormat="1" applyFont="1" applyFill="1" applyBorder="1" applyAlignment="1">
      <alignment horizontal="center" vertical="center"/>
    </xf>
    <xf numFmtId="37" fontId="8" fillId="0" borderId="1" xfId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 applyProtection="1">
      <alignment vertical="center" wrapText="1"/>
      <protection hidden="1"/>
    </xf>
    <xf numFmtId="168" fontId="8" fillId="0" borderId="1" xfId="3" applyNumberFormat="1" applyFont="1" applyFill="1" applyBorder="1" applyAlignment="1">
      <alignment horizontal="left" vertical="center"/>
    </xf>
    <xf numFmtId="49" fontId="8" fillId="0" borderId="1" xfId="0" applyNumberFormat="1" applyFont="1" applyFill="1" applyBorder="1" applyAlignment="1">
      <alignment vertical="center"/>
    </xf>
    <xf numFmtId="49" fontId="8" fillId="0" borderId="1" xfId="3" quotePrefix="1" applyNumberFormat="1" applyFont="1" applyFill="1" applyBorder="1" applyAlignment="1">
      <alignment horizontal="left" vertical="center"/>
    </xf>
    <xf numFmtId="49" fontId="8" fillId="0" borderId="1" xfId="3" applyNumberFormat="1" applyFont="1" applyFill="1" applyBorder="1" applyAlignment="1">
      <alignment horizontal="left" vertical="center"/>
    </xf>
    <xf numFmtId="0" fontId="8" fillId="0" borderId="1" xfId="2" applyFont="1" applyFill="1" applyBorder="1" applyAlignment="1">
      <alignment vertical="center" wrapText="1"/>
    </xf>
    <xf numFmtId="0" fontId="8" fillId="0" borderId="1" xfId="2" applyFont="1" applyFill="1" applyBorder="1" applyAlignment="1">
      <alignment horizontal="left" vertical="center" wrapText="1"/>
    </xf>
    <xf numFmtId="165" fontId="8" fillId="0" borderId="1" xfId="0" quotePrefix="1" applyNumberFormat="1" applyFont="1" applyFill="1" applyBorder="1" applyAlignment="1">
      <alignment vertical="center"/>
    </xf>
    <xf numFmtId="0" fontId="8" fillId="0" borderId="1" xfId="2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8" fillId="0" borderId="1" xfId="2" applyFont="1" applyFill="1" applyBorder="1" applyAlignment="1">
      <alignment vertical="center"/>
    </xf>
    <xf numFmtId="0" fontId="11" fillId="0" borderId="1" xfId="2" applyNumberFormat="1" applyFont="1" applyFill="1" applyBorder="1" applyAlignment="1">
      <alignment horizontal="center" vertical="center"/>
    </xf>
    <xf numFmtId="3" fontId="8" fillId="0" borderId="1" xfId="8" applyNumberFormat="1" applyFont="1" applyFill="1" applyBorder="1" applyAlignment="1">
      <alignment vertical="center" wrapText="1"/>
    </xf>
    <xf numFmtId="2" fontId="8" fillId="0" borderId="1" xfId="2" applyNumberFormat="1" applyFont="1" applyFill="1" applyBorder="1" applyAlignment="1">
      <alignment horizontal="center" vertical="center" wrapText="1"/>
    </xf>
    <xf numFmtId="3" fontId="8" fillId="0" borderId="1" xfId="1" applyNumberFormat="1" applyFont="1" applyFill="1" applyBorder="1" applyAlignment="1">
      <alignment horizontal="right" vertical="center" wrapText="1"/>
    </xf>
    <xf numFmtId="49" fontId="8" fillId="0" borderId="1" xfId="1" quotePrefix="1" applyNumberFormat="1" applyFont="1" applyFill="1" applyBorder="1" applyAlignment="1">
      <alignment horizontal="center" vertical="center" wrapText="1"/>
    </xf>
    <xf numFmtId="49" fontId="8" fillId="0" borderId="1" xfId="1" applyNumberFormat="1" applyFont="1" applyFill="1" applyBorder="1" applyAlignment="1">
      <alignment horizontal="center" vertical="center" wrapText="1"/>
    </xf>
    <xf numFmtId="0" fontId="11" fillId="2" borderId="1" xfId="2" applyNumberFormat="1" applyFont="1" applyFill="1" applyBorder="1" applyAlignment="1">
      <alignment horizontal="center" vertical="center"/>
    </xf>
    <xf numFmtId="3" fontId="8" fillId="2" borderId="1" xfId="8" applyNumberFormat="1" applyFont="1" applyFill="1" applyBorder="1" applyAlignment="1">
      <alignment vertical="center" wrapText="1"/>
    </xf>
    <xf numFmtId="2" fontId="8" fillId="2" borderId="1" xfId="2" applyNumberFormat="1" applyFont="1" applyFill="1" applyBorder="1" applyAlignment="1">
      <alignment horizontal="center" vertical="center" wrapText="1"/>
    </xf>
    <xf numFmtId="3" fontId="8" fillId="2" borderId="1" xfId="1" applyNumberFormat="1" applyFont="1" applyFill="1" applyBorder="1" applyAlignment="1">
      <alignment horizontal="right" vertical="center" wrapText="1"/>
    </xf>
    <xf numFmtId="49" fontId="8" fillId="2" borderId="1" xfId="1" quotePrefix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49" fontId="8" fillId="2" borderId="1" xfId="1" applyNumberFormat="1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166" fontId="8" fillId="0" borderId="1" xfId="1" quotePrefix="1" applyNumberFormat="1" applyFont="1" applyFill="1" applyBorder="1" applyAlignment="1">
      <alignment horizontal="center" vertical="center" wrapText="1"/>
    </xf>
    <xf numFmtId="37" fontId="8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8" fillId="0" borderId="1" xfId="5" applyFont="1" applyFill="1" applyBorder="1" applyAlignment="1">
      <alignment horizontal="left" vertical="center" wrapText="1"/>
    </xf>
    <xf numFmtId="0" fontId="8" fillId="0" borderId="1" xfId="6" applyFont="1" applyFill="1" applyBorder="1" applyAlignment="1">
      <alignment horizontal="center" vertical="center" wrapText="1"/>
    </xf>
    <xf numFmtId="0" fontId="8" fillId="0" borderId="1" xfId="6" applyFont="1" applyFill="1" applyBorder="1" applyAlignment="1">
      <alignment vertical="center" wrapText="1"/>
    </xf>
    <xf numFmtId="3" fontId="8" fillId="0" borderId="1" xfId="6" applyNumberFormat="1" applyFont="1" applyFill="1" applyBorder="1" applyAlignment="1">
      <alignment horizontal="right" vertical="center" wrapText="1"/>
    </xf>
    <xf numFmtId="14" fontId="8" fillId="0" borderId="1" xfId="6" quotePrefix="1" applyNumberFormat="1" applyFont="1" applyFill="1" applyBorder="1" applyAlignment="1">
      <alignment horizontal="center" vertical="center" wrapText="1"/>
    </xf>
    <xf numFmtId="0" fontId="8" fillId="0" borderId="1" xfId="1" quotePrefix="1" applyNumberFormat="1" applyFont="1" applyFill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right" vertical="center"/>
    </xf>
    <xf numFmtId="14" fontId="8" fillId="0" borderId="1" xfId="0" quotePrefix="1" applyNumberFormat="1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14" fontId="8" fillId="0" borderId="1" xfId="0" quotePrefix="1" applyNumberFormat="1" applyFont="1" applyFill="1" applyBorder="1" applyAlignment="1">
      <alignment vertical="center"/>
    </xf>
    <xf numFmtId="0" fontId="8" fillId="0" borderId="1" xfId="0" quotePrefix="1" applyFont="1" applyFill="1" applyBorder="1" applyAlignment="1">
      <alignment horizontal="center" vertical="center" wrapText="1"/>
    </xf>
    <xf numFmtId="0" fontId="8" fillId="0" borderId="1" xfId="4" quotePrefix="1" applyFont="1" applyFill="1" applyBorder="1" applyAlignment="1">
      <alignment horizontal="center" vertical="center" wrapText="1"/>
    </xf>
    <xf numFmtId="3" fontId="8" fillId="0" borderId="1" xfId="6" applyNumberFormat="1" applyFont="1" applyFill="1" applyBorder="1" applyAlignment="1">
      <alignment horizontal="left" vertical="center"/>
    </xf>
    <xf numFmtId="3" fontId="8" fillId="0" borderId="1" xfId="6" applyNumberFormat="1" applyFont="1" applyFill="1" applyBorder="1" applyAlignment="1">
      <alignment horizontal="center" vertical="center"/>
    </xf>
    <xf numFmtId="168" fontId="8" fillId="0" borderId="1" xfId="1" quotePrefix="1" applyNumberFormat="1" applyFont="1" applyFill="1" applyBorder="1" applyAlignment="1">
      <alignment horizontal="center" vertical="center" wrapText="1"/>
    </xf>
    <xf numFmtId="168" fontId="8" fillId="0" borderId="1" xfId="3" quotePrefix="1" applyNumberFormat="1" applyFont="1" applyFill="1" applyBorder="1" applyAlignment="1">
      <alignment horizontal="center" vertical="center"/>
    </xf>
    <xf numFmtId="165" fontId="8" fillId="0" borderId="1" xfId="3" applyNumberFormat="1" applyFont="1" applyFill="1" applyBorder="1" applyAlignment="1">
      <alignment horizontal="center" vertical="center"/>
    </xf>
    <xf numFmtId="168" fontId="8" fillId="0" borderId="1" xfId="3" applyNumberFormat="1" applyFont="1" applyFill="1" applyBorder="1" applyAlignment="1">
      <alignment horizontal="center" vertical="center"/>
    </xf>
    <xf numFmtId="0" fontId="8" fillId="0" borderId="1" xfId="9" applyFont="1" applyFill="1" applyBorder="1" applyAlignment="1">
      <alignment vertical="center"/>
    </xf>
    <xf numFmtId="0" fontId="8" fillId="0" borderId="1" xfId="9" applyFont="1" applyFill="1" applyBorder="1" applyAlignment="1">
      <alignment horizontal="center" vertical="center"/>
    </xf>
    <xf numFmtId="167" fontId="8" fillId="0" borderId="1" xfId="1" quotePrefix="1" applyNumberFormat="1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vertical="center"/>
    </xf>
    <xf numFmtId="165" fontId="8" fillId="0" borderId="1" xfId="7" applyNumberFormat="1" applyFont="1" applyFill="1" applyBorder="1" applyAlignment="1">
      <alignment horizontal="center" vertical="center"/>
    </xf>
    <xf numFmtId="14" fontId="8" fillId="0" borderId="1" xfId="0" quotePrefix="1" applyNumberFormat="1" applyFont="1" applyFill="1" applyBorder="1" applyAlignment="1">
      <alignment horizontal="center" vertical="center" wrapText="1"/>
    </xf>
    <xf numFmtId="165" fontId="8" fillId="0" borderId="1" xfId="7" applyNumberFormat="1" applyFont="1" applyFill="1" applyBorder="1" applyAlignment="1">
      <alignment vertical="center"/>
    </xf>
    <xf numFmtId="49" fontId="8" fillId="0" borderId="1" xfId="0" quotePrefix="1" applyNumberFormat="1" applyFont="1" applyFill="1" applyBorder="1" applyAlignment="1">
      <alignment horizontal="center" vertical="center"/>
    </xf>
    <xf numFmtId="0" fontId="8" fillId="0" borderId="1" xfId="6" applyFont="1" applyFill="1" applyBorder="1" applyAlignment="1">
      <alignment horizontal="center" vertical="center"/>
    </xf>
    <xf numFmtId="49" fontId="8" fillId="0" borderId="1" xfId="6" quotePrefix="1" applyNumberFormat="1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left" vertical="center" wrapText="1"/>
    </xf>
    <xf numFmtId="165" fontId="8" fillId="2" borderId="1" xfId="7" applyNumberFormat="1" applyFont="1" applyFill="1" applyBorder="1" applyAlignment="1">
      <alignment vertical="center"/>
    </xf>
    <xf numFmtId="14" fontId="8" fillId="2" borderId="1" xfId="0" quotePrefix="1" applyNumberFormat="1" applyFont="1" applyFill="1" applyBorder="1" applyAlignment="1">
      <alignment horizontal="center" vertical="center" wrapText="1"/>
    </xf>
    <xf numFmtId="49" fontId="8" fillId="2" borderId="1" xfId="0" quotePrefix="1" applyNumberFormat="1" applyFont="1" applyFill="1" applyBorder="1" applyAlignment="1">
      <alignment horizontal="center" vertical="center"/>
    </xf>
    <xf numFmtId="14" fontId="8" fillId="2" borderId="1" xfId="6" quotePrefix="1" applyNumberFormat="1" applyFont="1" applyFill="1" applyBorder="1" applyAlignment="1">
      <alignment horizontal="center" vertical="center" wrapText="1"/>
    </xf>
    <xf numFmtId="49" fontId="8" fillId="2" borderId="1" xfId="6" quotePrefix="1" applyNumberFormat="1" applyFont="1" applyFill="1" applyBorder="1" applyAlignment="1">
      <alignment horizontal="center" vertical="center"/>
    </xf>
    <xf numFmtId="0" fontId="8" fillId="2" borderId="1" xfId="6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49" fontId="8" fillId="0" borderId="1" xfId="7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left"/>
    </xf>
    <xf numFmtId="0" fontId="1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13" fillId="0" borderId="0" xfId="0" applyFont="1" applyFill="1" applyAlignment="1">
      <alignment vertical="center" wrapText="1"/>
    </xf>
    <xf numFmtId="0" fontId="13" fillId="0" borderId="0" xfId="0" applyFont="1" applyFill="1" applyAlignment="1">
      <alignment vertical="center"/>
    </xf>
    <xf numFmtId="0" fontId="13" fillId="0" borderId="0" xfId="0" applyFont="1" applyFill="1" applyAlignment="1">
      <alignment horizontal="left" vertical="center"/>
    </xf>
    <xf numFmtId="0" fontId="14" fillId="0" borderId="0" xfId="0" applyFont="1" applyFill="1"/>
    <xf numFmtId="0" fontId="13" fillId="0" borderId="0" xfId="0" applyFont="1" applyFill="1" applyAlignment="1">
      <alignment horizontal="center"/>
    </xf>
    <xf numFmtId="0" fontId="13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left" vertical="center"/>
    </xf>
    <xf numFmtId="0" fontId="14" fillId="0" borderId="0" xfId="0" applyFont="1" applyFill="1" applyAlignment="1">
      <alignment vertical="center"/>
    </xf>
    <xf numFmtId="166" fontId="14" fillId="0" borderId="0" xfId="0" applyNumberFormat="1" applyFont="1" applyFill="1" applyAlignment="1">
      <alignment horizontal="left" vertical="center"/>
    </xf>
    <xf numFmtId="0" fontId="1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165" fontId="15" fillId="0" borderId="1" xfId="1" applyNumberFormat="1" applyFont="1" applyFill="1" applyBorder="1" applyAlignment="1">
      <alignment horizontal="center" vertical="center" wrapText="1"/>
    </xf>
    <xf numFmtId="37" fontId="15" fillId="0" borderId="1" xfId="1" applyNumberFormat="1" applyFont="1" applyFill="1" applyBorder="1" applyAlignment="1">
      <alignment horizontal="center" vertical="center" wrapText="1"/>
    </xf>
    <xf numFmtId="165" fontId="17" fillId="0" borderId="1" xfId="1" applyNumberFormat="1" applyFont="1" applyFill="1" applyBorder="1" applyAlignment="1">
      <alignment vertical="center"/>
    </xf>
    <xf numFmtId="167" fontId="17" fillId="0" borderId="1" xfId="3" quotePrefix="1" applyNumberFormat="1" applyFont="1" applyFill="1" applyBorder="1" applyAlignment="1">
      <alignment horizontal="left" vertical="center"/>
    </xf>
    <xf numFmtId="37" fontId="17" fillId="0" borderId="1" xfId="3" applyNumberFormat="1" applyFont="1" applyFill="1" applyBorder="1" applyAlignment="1">
      <alignment horizontal="center" vertical="center"/>
    </xf>
    <xf numFmtId="167" fontId="17" fillId="0" borderId="1" xfId="3" applyNumberFormat="1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6" fontId="15" fillId="0" borderId="1" xfId="1" applyNumberFormat="1" applyFont="1" applyFill="1" applyBorder="1" applyAlignment="1">
      <alignment horizontal="center" vertical="center" wrapText="1"/>
    </xf>
    <xf numFmtId="0" fontId="20" fillId="0" borderId="0" xfId="0" applyFont="1"/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vertical="center"/>
    </xf>
    <xf numFmtId="0" fontId="21" fillId="0" borderId="0" xfId="0" applyFont="1" applyAlignment="1"/>
    <xf numFmtId="0" fontId="24" fillId="0" borderId="0" xfId="0" applyFont="1" applyAlignment="1"/>
    <xf numFmtId="0" fontId="25" fillId="0" borderId="0" xfId="0" applyFont="1"/>
    <xf numFmtId="0" fontId="2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65" fontId="7" fillId="0" borderId="2" xfId="1" applyNumberFormat="1" applyFont="1" applyFill="1" applyBorder="1" applyAlignment="1">
      <alignment horizontal="center" vertical="center" wrapText="1"/>
    </xf>
    <xf numFmtId="165" fontId="7" fillId="0" borderId="3" xfId="1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19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 wrapText="1"/>
    </xf>
    <xf numFmtId="0" fontId="18" fillId="0" borderId="0" xfId="0" applyFont="1" applyFill="1" applyAlignment="1">
      <alignment horizontal="center" vertical="center"/>
    </xf>
    <xf numFmtId="0" fontId="16" fillId="0" borderId="0" xfId="2" applyFont="1" applyFill="1" applyAlignment="1">
      <alignment horizontal="center" vertical="center"/>
    </xf>
    <xf numFmtId="165" fontId="15" fillId="0" borderId="2" xfId="1" applyNumberFormat="1" applyFont="1" applyFill="1" applyBorder="1" applyAlignment="1">
      <alignment horizontal="center" vertical="center" wrapText="1"/>
    </xf>
    <xf numFmtId="165" fontId="15" fillId="0" borderId="3" xfId="1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6" fillId="0" borderId="0" xfId="0" applyFont="1" applyFill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</cellXfs>
  <cellStyles count="10">
    <cellStyle name="Comma" xfId="1" builtinId="3"/>
    <cellStyle name="Comma 10" xfId="8"/>
    <cellStyle name="Comma 2 2" xfId="7"/>
    <cellStyle name="Comma 3" xfId="3"/>
    <cellStyle name="Normal" xfId="0" builtinId="0"/>
    <cellStyle name="Normal 2 2" xfId="6"/>
    <cellStyle name="Normal 3" xfId="4"/>
    <cellStyle name="Normal_Tham dinh 2011- Ban Thu  (ngay 25.5 Mai)" xfId="2"/>
    <cellStyle name="Normal_Tham dinh 2011- Ban Thu  (ngay 25.5 Mai) 2" xfId="9"/>
    <cellStyle name="Normal_Tham dinh 2011- Ban Thu  (ngay 25.5 Mai) 3" xfId="5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352425</xdr:colOff>
      <xdr:row>21</xdr:row>
      <xdr:rowOff>104775</xdr:rowOff>
    </xdr:from>
    <xdr:ext cx="65" cy="172227"/>
    <xdr:sp macro="" textlink="">
      <xdr:nvSpPr>
        <xdr:cNvPr id="2" name="TextBox 1"/>
        <xdr:cNvSpPr txBox="1"/>
      </xdr:nvSpPr>
      <xdr:spPr>
        <a:xfrm>
          <a:off x="4848225" y="69723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22</xdr:row>
      <xdr:rowOff>104775</xdr:rowOff>
    </xdr:from>
    <xdr:ext cx="65" cy="172227"/>
    <xdr:sp macro="" textlink="">
      <xdr:nvSpPr>
        <xdr:cNvPr id="3" name="TextBox 2"/>
        <xdr:cNvSpPr txBox="1"/>
      </xdr:nvSpPr>
      <xdr:spPr>
        <a:xfrm>
          <a:off x="4848225" y="7296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</xdr:row>
      <xdr:rowOff>104775</xdr:rowOff>
    </xdr:from>
    <xdr:ext cx="65" cy="172227"/>
    <xdr:sp macro="" textlink="">
      <xdr:nvSpPr>
        <xdr:cNvPr id="4" name="TextBox 3"/>
        <xdr:cNvSpPr txBox="1"/>
      </xdr:nvSpPr>
      <xdr:spPr>
        <a:xfrm>
          <a:off x="4848225" y="7620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</xdr:row>
      <xdr:rowOff>0</xdr:rowOff>
    </xdr:from>
    <xdr:ext cx="65" cy="172227"/>
    <xdr:sp macro="" textlink="">
      <xdr:nvSpPr>
        <xdr:cNvPr id="5" name="TextBox 4"/>
        <xdr:cNvSpPr txBox="1"/>
      </xdr:nvSpPr>
      <xdr:spPr>
        <a:xfrm>
          <a:off x="4848225" y="8162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</xdr:row>
      <xdr:rowOff>0</xdr:rowOff>
    </xdr:from>
    <xdr:ext cx="65" cy="172227"/>
    <xdr:sp macro="" textlink="">
      <xdr:nvSpPr>
        <xdr:cNvPr id="6" name="TextBox 5"/>
        <xdr:cNvSpPr txBox="1"/>
      </xdr:nvSpPr>
      <xdr:spPr>
        <a:xfrm>
          <a:off x="4848225" y="8162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</xdr:row>
      <xdr:rowOff>104775</xdr:rowOff>
    </xdr:from>
    <xdr:ext cx="65" cy="172227"/>
    <xdr:sp macro="" textlink="">
      <xdr:nvSpPr>
        <xdr:cNvPr id="7" name="TextBox 6"/>
        <xdr:cNvSpPr txBox="1"/>
      </xdr:nvSpPr>
      <xdr:spPr>
        <a:xfrm>
          <a:off x="4848225" y="8267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25</xdr:row>
      <xdr:rowOff>104775</xdr:rowOff>
    </xdr:from>
    <xdr:ext cx="65" cy="172227"/>
    <xdr:sp macro="" textlink="">
      <xdr:nvSpPr>
        <xdr:cNvPr id="8" name="TextBox 7"/>
        <xdr:cNvSpPr txBox="1"/>
      </xdr:nvSpPr>
      <xdr:spPr>
        <a:xfrm>
          <a:off x="4848225" y="859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26</xdr:row>
      <xdr:rowOff>104775</xdr:rowOff>
    </xdr:from>
    <xdr:ext cx="65" cy="172227"/>
    <xdr:sp macro="" textlink="">
      <xdr:nvSpPr>
        <xdr:cNvPr id="9" name="TextBox 8"/>
        <xdr:cNvSpPr txBox="1"/>
      </xdr:nvSpPr>
      <xdr:spPr>
        <a:xfrm>
          <a:off x="4848225" y="8915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</xdr:row>
      <xdr:rowOff>104775</xdr:rowOff>
    </xdr:from>
    <xdr:ext cx="65" cy="172227"/>
    <xdr:sp macro="" textlink="">
      <xdr:nvSpPr>
        <xdr:cNvPr id="10" name="TextBox 9"/>
        <xdr:cNvSpPr txBox="1"/>
      </xdr:nvSpPr>
      <xdr:spPr>
        <a:xfrm>
          <a:off x="484822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</xdr:row>
      <xdr:rowOff>104775</xdr:rowOff>
    </xdr:from>
    <xdr:ext cx="65" cy="172227"/>
    <xdr:sp macro="" textlink="">
      <xdr:nvSpPr>
        <xdr:cNvPr id="11" name="TextBox 10"/>
        <xdr:cNvSpPr txBox="1"/>
      </xdr:nvSpPr>
      <xdr:spPr>
        <a:xfrm>
          <a:off x="4848225" y="9563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29</xdr:row>
      <xdr:rowOff>104775</xdr:rowOff>
    </xdr:from>
    <xdr:ext cx="65" cy="172227"/>
    <xdr:sp macro="" textlink="">
      <xdr:nvSpPr>
        <xdr:cNvPr id="12" name="TextBox 11"/>
        <xdr:cNvSpPr txBox="1"/>
      </xdr:nvSpPr>
      <xdr:spPr>
        <a:xfrm>
          <a:off x="4848225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30</xdr:row>
      <xdr:rowOff>104775</xdr:rowOff>
    </xdr:from>
    <xdr:ext cx="65" cy="172227"/>
    <xdr:sp macro="" textlink="">
      <xdr:nvSpPr>
        <xdr:cNvPr id="13" name="TextBox 12"/>
        <xdr:cNvSpPr txBox="1"/>
      </xdr:nvSpPr>
      <xdr:spPr>
        <a:xfrm>
          <a:off x="4848225" y="10210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31</xdr:row>
      <xdr:rowOff>104775</xdr:rowOff>
    </xdr:from>
    <xdr:ext cx="65" cy="172227"/>
    <xdr:sp macro="" textlink="">
      <xdr:nvSpPr>
        <xdr:cNvPr id="14" name="TextBox 13"/>
        <xdr:cNvSpPr txBox="1"/>
      </xdr:nvSpPr>
      <xdr:spPr>
        <a:xfrm>
          <a:off x="4848225" y="10534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32</xdr:row>
      <xdr:rowOff>104775</xdr:rowOff>
    </xdr:from>
    <xdr:ext cx="65" cy="172227"/>
    <xdr:sp macro="" textlink="">
      <xdr:nvSpPr>
        <xdr:cNvPr id="15" name="TextBox 14"/>
        <xdr:cNvSpPr txBox="1"/>
      </xdr:nvSpPr>
      <xdr:spPr>
        <a:xfrm>
          <a:off x="4848225" y="1085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90</xdr:row>
      <xdr:rowOff>0</xdr:rowOff>
    </xdr:from>
    <xdr:ext cx="65" cy="172227"/>
    <xdr:sp macro="" textlink="">
      <xdr:nvSpPr>
        <xdr:cNvPr id="16" name="TextBox 15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90</xdr:row>
      <xdr:rowOff>0</xdr:rowOff>
    </xdr:from>
    <xdr:ext cx="65" cy="172227"/>
    <xdr:sp macro="" textlink="">
      <xdr:nvSpPr>
        <xdr:cNvPr id="17" name="TextBox 16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90</xdr:row>
      <xdr:rowOff>0</xdr:rowOff>
    </xdr:from>
    <xdr:ext cx="65" cy="172227"/>
    <xdr:sp macro="" textlink="">
      <xdr:nvSpPr>
        <xdr:cNvPr id="18" name="TextBox 17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90</xdr:row>
      <xdr:rowOff>0</xdr:rowOff>
    </xdr:from>
    <xdr:ext cx="65" cy="172227"/>
    <xdr:sp macro="" textlink="">
      <xdr:nvSpPr>
        <xdr:cNvPr id="19" name="TextBox 18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90</xdr:row>
      <xdr:rowOff>0</xdr:rowOff>
    </xdr:from>
    <xdr:ext cx="65" cy="172227"/>
    <xdr:sp macro="" textlink="">
      <xdr:nvSpPr>
        <xdr:cNvPr id="20" name="TextBox 19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90</xdr:row>
      <xdr:rowOff>0</xdr:rowOff>
    </xdr:from>
    <xdr:ext cx="65" cy="172227"/>
    <xdr:sp macro="" textlink="">
      <xdr:nvSpPr>
        <xdr:cNvPr id="21" name="TextBox 20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90</xdr:row>
      <xdr:rowOff>0</xdr:rowOff>
    </xdr:from>
    <xdr:ext cx="65" cy="172227"/>
    <xdr:sp macro="" textlink="">
      <xdr:nvSpPr>
        <xdr:cNvPr id="22" name="TextBox 21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90</xdr:row>
      <xdr:rowOff>0</xdr:rowOff>
    </xdr:from>
    <xdr:ext cx="65" cy="172227"/>
    <xdr:sp macro="" textlink="">
      <xdr:nvSpPr>
        <xdr:cNvPr id="23" name="TextBox 22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90</xdr:row>
      <xdr:rowOff>0</xdr:rowOff>
    </xdr:from>
    <xdr:ext cx="65" cy="172227"/>
    <xdr:sp macro="" textlink="">
      <xdr:nvSpPr>
        <xdr:cNvPr id="24" name="TextBox 23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90</xdr:row>
      <xdr:rowOff>0</xdr:rowOff>
    </xdr:from>
    <xdr:ext cx="65" cy="172227"/>
    <xdr:sp macro="" textlink="">
      <xdr:nvSpPr>
        <xdr:cNvPr id="25" name="TextBox 24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90</xdr:row>
      <xdr:rowOff>0</xdr:rowOff>
    </xdr:from>
    <xdr:ext cx="65" cy="172227"/>
    <xdr:sp macro="" textlink="">
      <xdr:nvSpPr>
        <xdr:cNvPr id="26" name="TextBox 25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90</xdr:row>
      <xdr:rowOff>0</xdr:rowOff>
    </xdr:from>
    <xdr:ext cx="65" cy="172227"/>
    <xdr:sp macro="" textlink="">
      <xdr:nvSpPr>
        <xdr:cNvPr id="27" name="TextBox 26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90</xdr:row>
      <xdr:rowOff>0</xdr:rowOff>
    </xdr:from>
    <xdr:ext cx="65" cy="172227"/>
    <xdr:sp macro="" textlink="">
      <xdr:nvSpPr>
        <xdr:cNvPr id="28" name="TextBox 27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90</xdr:row>
      <xdr:rowOff>0</xdr:rowOff>
    </xdr:from>
    <xdr:ext cx="65" cy="172227"/>
    <xdr:sp macro="" textlink="">
      <xdr:nvSpPr>
        <xdr:cNvPr id="29" name="TextBox 28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90</xdr:row>
      <xdr:rowOff>0</xdr:rowOff>
    </xdr:from>
    <xdr:ext cx="65" cy="172227"/>
    <xdr:sp macro="" textlink="">
      <xdr:nvSpPr>
        <xdr:cNvPr id="30" name="TextBox 29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90</xdr:row>
      <xdr:rowOff>0</xdr:rowOff>
    </xdr:from>
    <xdr:ext cx="65" cy="172227"/>
    <xdr:sp macro="" textlink="">
      <xdr:nvSpPr>
        <xdr:cNvPr id="31" name="TextBox 30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90</xdr:row>
      <xdr:rowOff>0</xdr:rowOff>
    </xdr:from>
    <xdr:ext cx="65" cy="172227"/>
    <xdr:sp macro="" textlink="">
      <xdr:nvSpPr>
        <xdr:cNvPr id="32" name="TextBox 31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90</xdr:row>
      <xdr:rowOff>0</xdr:rowOff>
    </xdr:from>
    <xdr:ext cx="65" cy="172227"/>
    <xdr:sp macro="" textlink="">
      <xdr:nvSpPr>
        <xdr:cNvPr id="33" name="TextBox 32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90</xdr:row>
      <xdr:rowOff>0</xdr:rowOff>
    </xdr:from>
    <xdr:ext cx="65" cy="172227"/>
    <xdr:sp macro="" textlink="">
      <xdr:nvSpPr>
        <xdr:cNvPr id="34" name="TextBox 33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90</xdr:row>
      <xdr:rowOff>0</xdr:rowOff>
    </xdr:from>
    <xdr:ext cx="65" cy="172227"/>
    <xdr:sp macro="" textlink="">
      <xdr:nvSpPr>
        <xdr:cNvPr id="35" name="TextBox 34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90</xdr:row>
      <xdr:rowOff>0</xdr:rowOff>
    </xdr:from>
    <xdr:ext cx="65" cy="172227"/>
    <xdr:sp macro="" textlink="">
      <xdr:nvSpPr>
        <xdr:cNvPr id="36" name="TextBox 35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90</xdr:row>
      <xdr:rowOff>0</xdr:rowOff>
    </xdr:from>
    <xdr:ext cx="65" cy="172227"/>
    <xdr:sp macro="" textlink="">
      <xdr:nvSpPr>
        <xdr:cNvPr id="37" name="TextBox 36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90</xdr:row>
      <xdr:rowOff>0</xdr:rowOff>
    </xdr:from>
    <xdr:ext cx="65" cy="172227"/>
    <xdr:sp macro="" textlink="">
      <xdr:nvSpPr>
        <xdr:cNvPr id="38" name="TextBox 37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90</xdr:row>
      <xdr:rowOff>0</xdr:rowOff>
    </xdr:from>
    <xdr:ext cx="65" cy="172227"/>
    <xdr:sp macro="" textlink="">
      <xdr:nvSpPr>
        <xdr:cNvPr id="39" name="TextBox 38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90</xdr:row>
      <xdr:rowOff>0</xdr:rowOff>
    </xdr:from>
    <xdr:ext cx="65" cy="172227"/>
    <xdr:sp macro="" textlink="">
      <xdr:nvSpPr>
        <xdr:cNvPr id="40" name="TextBox 39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90</xdr:row>
      <xdr:rowOff>0</xdr:rowOff>
    </xdr:from>
    <xdr:ext cx="65" cy="172227"/>
    <xdr:sp macro="" textlink="">
      <xdr:nvSpPr>
        <xdr:cNvPr id="41" name="TextBox 40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90</xdr:row>
      <xdr:rowOff>0</xdr:rowOff>
    </xdr:from>
    <xdr:ext cx="65" cy="172227"/>
    <xdr:sp macro="" textlink="">
      <xdr:nvSpPr>
        <xdr:cNvPr id="42" name="TextBox 41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90</xdr:row>
      <xdr:rowOff>0</xdr:rowOff>
    </xdr:from>
    <xdr:ext cx="65" cy="172227"/>
    <xdr:sp macro="" textlink="">
      <xdr:nvSpPr>
        <xdr:cNvPr id="43" name="TextBox 42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97</xdr:row>
      <xdr:rowOff>0</xdr:rowOff>
    </xdr:from>
    <xdr:ext cx="65" cy="172227"/>
    <xdr:sp macro="" textlink="">
      <xdr:nvSpPr>
        <xdr:cNvPr id="44" name="TextBox 43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97</xdr:row>
      <xdr:rowOff>0</xdr:rowOff>
    </xdr:from>
    <xdr:ext cx="65" cy="172227"/>
    <xdr:sp macro="" textlink="">
      <xdr:nvSpPr>
        <xdr:cNvPr id="45" name="TextBox 44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97</xdr:row>
      <xdr:rowOff>0</xdr:rowOff>
    </xdr:from>
    <xdr:ext cx="65" cy="172227"/>
    <xdr:sp macro="" textlink="">
      <xdr:nvSpPr>
        <xdr:cNvPr id="46" name="TextBox 45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97</xdr:row>
      <xdr:rowOff>0</xdr:rowOff>
    </xdr:from>
    <xdr:ext cx="65" cy="172227"/>
    <xdr:sp macro="" textlink="">
      <xdr:nvSpPr>
        <xdr:cNvPr id="47" name="TextBox 46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97</xdr:row>
      <xdr:rowOff>0</xdr:rowOff>
    </xdr:from>
    <xdr:ext cx="65" cy="172227"/>
    <xdr:sp macro="" textlink="">
      <xdr:nvSpPr>
        <xdr:cNvPr id="48" name="TextBox 47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97</xdr:row>
      <xdr:rowOff>0</xdr:rowOff>
    </xdr:from>
    <xdr:ext cx="65" cy="172227"/>
    <xdr:sp macro="" textlink="">
      <xdr:nvSpPr>
        <xdr:cNvPr id="49" name="TextBox 48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97</xdr:row>
      <xdr:rowOff>0</xdr:rowOff>
    </xdr:from>
    <xdr:ext cx="65" cy="172227"/>
    <xdr:sp macro="" textlink="">
      <xdr:nvSpPr>
        <xdr:cNvPr id="50" name="TextBox 49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97</xdr:row>
      <xdr:rowOff>0</xdr:rowOff>
    </xdr:from>
    <xdr:ext cx="65" cy="172227"/>
    <xdr:sp macro="" textlink="">
      <xdr:nvSpPr>
        <xdr:cNvPr id="51" name="TextBox 50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97</xdr:row>
      <xdr:rowOff>0</xdr:rowOff>
    </xdr:from>
    <xdr:ext cx="65" cy="172227"/>
    <xdr:sp macro="" textlink="">
      <xdr:nvSpPr>
        <xdr:cNvPr id="52" name="TextBox 51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97</xdr:row>
      <xdr:rowOff>0</xdr:rowOff>
    </xdr:from>
    <xdr:ext cx="65" cy="172227"/>
    <xdr:sp macro="" textlink="">
      <xdr:nvSpPr>
        <xdr:cNvPr id="53" name="TextBox 52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97</xdr:row>
      <xdr:rowOff>0</xdr:rowOff>
    </xdr:from>
    <xdr:ext cx="65" cy="172227"/>
    <xdr:sp macro="" textlink="">
      <xdr:nvSpPr>
        <xdr:cNvPr id="54" name="TextBox 53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97</xdr:row>
      <xdr:rowOff>0</xdr:rowOff>
    </xdr:from>
    <xdr:ext cx="65" cy="172227"/>
    <xdr:sp macro="" textlink="">
      <xdr:nvSpPr>
        <xdr:cNvPr id="55" name="TextBox 54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97</xdr:row>
      <xdr:rowOff>0</xdr:rowOff>
    </xdr:from>
    <xdr:ext cx="65" cy="172227"/>
    <xdr:sp macro="" textlink="">
      <xdr:nvSpPr>
        <xdr:cNvPr id="56" name="TextBox 55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97</xdr:row>
      <xdr:rowOff>0</xdr:rowOff>
    </xdr:from>
    <xdr:ext cx="65" cy="172227"/>
    <xdr:sp macro="" textlink="">
      <xdr:nvSpPr>
        <xdr:cNvPr id="57" name="TextBox 56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97</xdr:row>
      <xdr:rowOff>0</xdr:rowOff>
    </xdr:from>
    <xdr:ext cx="65" cy="172227"/>
    <xdr:sp macro="" textlink="">
      <xdr:nvSpPr>
        <xdr:cNvPr id="58" name="TextBox 57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97</xdr:row>
      <xdr:rowOff>0</xdr:rowOff>
    </xdr:from>
    <xdr:ext cx="65" cy="172227"/>
    <xdr:sp macro="" textlink="">
      <xdr:nvSpPr>
        <xdr:cNvPr id="59" name="TextBox 58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97</xdr:row>
      <xdr:rowOff>0</xdr:rowOff>
    </xdr:from>
    <xdr:ext cx="65" cy="172227"/>
    <xdr:sp macro="" textlink="">
      <xdr:nvSpPr>
        <xdr:cNvPr id="60" name="TextBox 59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97</xdr:row>
      <xdr:rowOff>0</xdr:rowOff>
    </xdr:from>
    <xdr:ext cx="65" cy="172227"/>
    <xdr:sp macro="" textlink="">
      <xdr:nvSpPr>
        <xdr:cNvPr id="61" name="TextBox 60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97</xdr:row>
      <xdr:rowOff>0</xdr:rowOff>
    </xdr:from>
    <xdr:ext cx="65" cy="172227"/>
    <xdr:sp macro="" textlink="">
      <xdr:nvSpPr>
        <xdr:cNvPr id="62" name="TextBox 61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97</xdr:row>
      <xdr:rowOff>0</xdr:rowOff>
    </xdr:from>
    <xdr:ext cx="65" cy="172227"/>
    <xdr:sp macro="" textlink="">
      <xdr:nvSpPr>
        <xdr:cNvPr id="63" name="TextBox 62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97</xdr:row>
      <xdr:rowOff>0</xdr:rowOff>
    </xdr:from>
    <xdr:ext cx="65" cy="172227"/>
    <xdr:sp macro="" textlink="">
      <xdr:nvSpPr>
        <xdr:cNvPr id="64" name="TextBox 63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97</xdr:row>
      <xdr:rowOff>0</xdr:rowOff>
    </xdr:from>
    <xdr:ext cx="65" cy="172227"/>
    <xdr:sp macro="" textlink="">
      <xdr:nvSpPr>
        <xdr:cNvPr id="65" name="TextBox 64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97</xdr:row>
      <xdr:rowOff>0</xdr:rowOff>
    </xdr:from>
    <xdr:ext cx="65" cy="172227"/>
    <xdr:sp macro="" textlink="">
      <xdr:nvSpPr>
        <xdr:cNvPr id="66" name="TextBox 65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97</xdr:row>
      <xdr:rowOff>0</xdr:rowOff>
    </xdr:from>
    <xdr:ext cx="65" cy="172227"/>
    <xdr:sp macro="" textlink="">
      <xdr:nvSpPr>
        <xdr:cNvPr id="67" name="TextBox 66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97</xdr:row>
      <xdr:rowOff>0</xdr:rowOff>
    </xdr:from>
    <xdr:ext cx="65" cy="172227"/>
    <xdr:sp macro="" textlink="">
      <xdr:nvSpPr>
        <xdr:cNvPr id="68" name="TextBox 67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97</xdr:row>
      <xdr:rowOff>0</xdr:rowOff>
    </xdr:from>
    <xdr:ext cx="65" cy="172227"/>
    <xdr:sp macro="" textlink="">
      <xdr:nvSpPr>
        <xdr:cNvPr id="69" name="TextBox 68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97</xdr:row>
      <xdr:rowOff>0</xdr:rowOff>
    </xdr:from>
    <xdr:ext cx="65" cy="172227"/>
    <xdr:sp macro="" textlink="">
      <xdr:nvSpPr>
        <xdr:cNvPr id="70" name="TextBox 69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97</xdr:row>
      <xdr:rowOff>0</xdr:rowOff>
    </xdr:from>
    <xdr:ext cx="65" cy="172227"/>
    <xdr:sp macro="" textlink="">
      <xdr:nvSpPr>
        <xdr:cNvPr id="71" name="TextBox 70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245</xdr:row>
      <xdr:rowOff>0</xdr:rowOff>
    </xdr:from>
    <xdr:ext cx="65" cy="172227"/>
    <xdr:sp macro="" textlink="">
      <xdr:nvSpPr>
        <xdr:cNvPr id="72" name="TextBox 71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245</xdr:row>
      <xdr:rowOff>0</xdr:rowOff>
    </xdr:from>
    <xdr:ext cx="65" cy="172227"/>
    <xdr:sp macro="" textlink="">
      <xdr:nvSpPr>
        <xdr:cNvPr id="73" name="TextBox 72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245</xdr:row>
      <xdr:rowOff>0</xdr:rowOff>
    </xdr:from>
    <xdr:ext cx="65" cy="172227"/>
    <xdr:sp macro="" textlink="">
      <xdr:nvSpPr>
        <xdr:cNvPr id="74" name="TextBox 73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245</xdr:row>
      <xdr:rowOff>0</xdr:rowOff>
    </xdr:from>
    <xdr:ext cx="65" cy="172227"/>
    <xdr:sp macro="" textlink="">
      <xdr:nvSpPr>
        <xdr:cNvPr id="75" name="TextBox 74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245</xdr:row>
      <xdr:rowOff>0</xdr:rowOff>
    </xdr:from>
    <xdr:ext cx="65" cy="172227"/>
    <xdr:sp macro="" textlink="">
      <xdr:nvSpPr>
        <xdr:cNvPr id="76" name="TextBox 75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245</xdr:row>
      <xdr:rowOff>0</xdr:rowOff>
    </xdr:from>
    <xdr:ext cx="65" cy="172227"/>
    <xdr:sp macro="" textlink="">
      <xdr:nvSpPr>
        <xdr:cNvPr id="77" name="TextBox 76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245</xdr:row>
      <xdr:rowOff>0</xdr:rowOff>
    </xdr:from>
    <xdr:ext cx="65" cy="172227"/>
    <xdr:sp macro="" textlink="">
      <xdr:nvSpPr>
        <xdr:cNvPr id="78" name="TextBox 77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245</xdr:row>
      <xdr:rowOff>0</xdr:rowOff>
    </xdr:from>
    <xdr:ext cx="65" cy="172227"/>
    <xdr:sp macro="" textlink="">
      <xdr:nvSpPr>
        <xdr:cNvPr id="79" name="TextBox 78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245</xdr:row>
      <xdr:rowOff>0</xdr:rowOff>
    </xdr:from>
    <xdr:ext cx="65" cy="172227"/>
    <xdr:sp macro="" textlink="">
      <xdr:nvSpPr>
        <xdr:cNvPr id="80" name="TextBox 79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245</xdr:row>
      <xdr:rowOff>0</xdr:rowOff>
    </xdr:from>
    <xdr:ext cx="65" cy="172227"/>
    <xdr:sp macro="" textlink="">
      <xdr:nvSpPr>
        <xdr:cNvPr id="81" name="TextBox 80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245</xdr:row>
      <xdr:rowOff>0</xdr:rowOff>
    </xdr:from>
    <xdr:ext cx="65" cy="172227"/>
    <xdr:sp macro="" textlink="">
      <xdr:nvSpPr>
        <xdr:cNvPr id="82" name="TextBox 81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245</xdr:row>
      <xdr:rowOff>0</xdr:rowOff>
    </xdr:from>
    <xdr:ext cx="65" cy="172227"/>
    <xdr:sp macro="" textlink="">
      <xdr:nvSpPr>
        <xdr:cNvPr id="83" name="TextBox 82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245</xdr:row>
      <xdr:rowOff>0</xdr:rowOff>
    </xdr:from>
    <xdr:ext cx="65" cy="172227"/>
    <xdr:sp macro="" textlink="">
      <xdr:nvSpPr>
        <xdr:cNvPr id="84" name="TextBox 83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245</xdr:row>
      <xdr:rowOff>0</xdr:rowOff>
    </xdr:from>
    <xdr:ext cx="65" cy="172227"/>
    <xdr:sp macro="" textlink="">
      <xdr:nvSpPr>
        <xdr:cNvPr id="85" name="TextBox 84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245</xdr:row>
      <xdr:rowOff>0</xdr:rowOff>
    </xdr:from>
    <xdr:ext cx="65" cy="172227"/>
    <xdr:sp macro="" textlink="">
      <xdr:nvSpPr>
        <xdr:cNvPr id="86" name="TextBox 85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245</xdr:row>
      <xdr:rowOff>0</xdr:rowOff>
    </xdr:from>
    <xdr:ext cx="65" cy="172227"/>
    <xdr:sp macro="" textlink="">
      <xdr:nvSpPr>
        <xdr:cNvPr id="87" name="TextBox 86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245</xdr:row>
      <xdr:rowOff>0</xdr:rowOff>
    </xdr:from>
    <xdr:ext cx="65" cy="172227"/>
    <xdr:sp macro="" textlink="">
      <xdr:nvSpPr>
        <xdr:cNvPr id="88" name="TextBox 87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245</xdr:row>
      <xdr:rowOff>0</xdr:rowOff>
    </xdr:from>
    <xdr:ext cx="65" cy="172227"/>
    <xdr:sp macro="" textlink="">
      <xdr:nvSpPr>
        <xdr:cNvPr id="89" name="TextBox 88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245</xdr:row>
      <xdr:rowOff>0</xdr:rowOff>
    </xdr:from>
    <xdr:ext cx="65" cy="172227"/>
    <xdr:sp macro="" textlink="">
      <xdr:nvSpPr>
        <xdr:cNvPr id="90" name="TextBox 89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245</xdr:row>
      <xdr:rowOff>0</xdr:rowOff>
    </xdr:from>
    <xdr:ext cx="65" cy="172227"/>
    <xdr:sp macro="" textlink="">
      <xdr:nvSpPr>
        <xdr:cNvPr id="91" name="TextBox 90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245</xdr:row>
      <xdr:rowOff>0</xdr:rowOff>
    </xdr:from>
    <xdr:ext cx="65" cy="172227"/>
    <xdr:sp macro="" textlink="">
      <xdr:nvSpPr>
        <xdr:cNvPr id="92" name="TextBox 91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245</xdr:row>
      <xdr:rowOff>0</xdr:rowOff>
    </xdr:from>
    <xdr:ext cx="65" cy="172227"/>
    <xdr:sp macro="" textlink="">
      <xdr:nvSpPr>
        <xdr:cNvPr id="93" name="TextBox 92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245</xdr:row>
      <xdr:rowOff>0</xdr:rowOff>
    </xdr:from>
    <xdr:ext cx="65" cy="172227"/>
    <xdr:sp macro="" textlink="">
      <xdr:nvSpPr>
        <xdr:cNvPr id="94" name="TextBox 93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245</xdr:row>
      <xdr:rowOff>0</xdr:rowOff>
    </xdr:from>
    <xdr:ext cx="65" cy="172227"/>
    <xdr:sp macro="" textlink="">
      <xdr:nvSpPr>
        <xdr:cNvPr id="95" name="TextBox 94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245</xdr:row>
      <xdr:rowOff>0</xdr:rowOff>
    </xdr:from>
    <xdr:ext cx="65" cy="172227"/>
    <xdr:sp macro="" textlink="">
      <xdr:nvSpPr>
        <xdr:cNvPr id="96" name="TextBox 95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245</xdr:row>
      <xdr:rowOff>0</xdr:rowOff>
    </xdr:from>
    <xdr:ext cx="65" cy="172227"/>
    <xdr:sp macro="" textlink="">
      <xdr:nvSpPr>
        <xdr:cNvPr id="97" name="TextBox 96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245</xdr:row>
      <xdr:rowOff>0</xdr:rowOff>
    </xdr:from>
    <xdr:ext cx="65" cy="172227"/>
    <xdr:sp macro="" textlink="">
      <xdr:nvSpPr>
        <xdr:cNvPr id="98" name="TextBox 97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245</xdr:row>
      <xdr:rowOff>0</xdr:rowOff>
    </xdr:from>
    <xdr:ext cx="65" cy="172227"/>
    <xdr:sp macro="" textlink="">
      <xdr:nvSpPr>
        <xdr:cNvPr id="99" name="TextBox 98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238</xdr:row>
      <xdr:rowOff>0</xdr:rowOff>
    </xdr:from>
    <xdr:ext cx="65" cy="172227"/>
    <xdr:sp macro="" textlink="">
      <xdr:nvSpPr>
        <xdr:cNvPr id="100" name="TextBox 99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238</xdr:row>
      <xdr:rowOff>0</xdr:rowOff>
    </xdr:from>
    <xdr:ext cx="65" cy="172227"/>
    <xdr:sp macro="" textlink="">
      <xdr:nvSpPr>
        <xdr:cNvPr id="101" name="TextBox 100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238</xdr:row>
      <xdr:rowOff>0</xdr:rowOff>
    </xdr:from>
    <xdr:ext cx="65" cy="172227"/>
    <xdr:sp macro="" textlink="">
      <xdr:nvSpPr>
        <xdr:cNvPr id="102" name="TextBox 101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238</xdr:row>
      <xdr:rowOff>0</xdr:rowOff>
    </xdr:from>
    <xdr:ext cx="65" cy="172227"/>
    <xdr:sp macro="" textlink="">
      <xdr:nvSpPr>
        <xdr:cNvPr id="103" name="TextBox 102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238</xdr:row>
      <xdr:rowOff>0</xdr:rowOff>
    </xdr:from>
    <xdr:ext cx="65" cy="172227"/>
    <xdr:sp macro="" textlink="">
      <xdr:nvSpPr>
        <xdr:cNvPr id="104" name="TextBox 103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238</xdr:row>
      <xdr:rowOff>0</xdr:rowOff>
    </xdr:from>
    <xdr:ext cx="65" cy="172227"/>
    <xdr:sp macro="" textlink="">
      <xdr:nvSpPr>
        <xdr:cNvPr id="105" name="TextBox 104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238</xdr:row>
      <xdr:rowOff>0</xdr:rowOff>
    </xdr:from>
    <xdr:ext cx="65" cy="172227"/>
    <xdr:sp macro="" textlink="">
      <xdr:nvSpPr>
        <xdr:cNvPr id="106" name="TextBox 105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238</xdr:row>
      <xdr:rowOff>0</xdr:rowOff>
    </xdr:from>
    <xdr:ext cx="65" cy="172227"/>
    <xdr:sp macro="" textlink="">
      <xdr:nvSpPr>
        <xdr:cNvPr id="107" name="TextBox 106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238</xdr:row>
      <xdr:rowOff>0</xdr:rowOff>
    </xdr:from>
    <xdr:ext cx="65" cy="172227"/>
    <xdr:sp macro="" textlink="">
      <xdr:nvSpPr>
        <xdr:cNvPr id="108" name="TextBox 107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238</xdr:row>
      <xdr:rowOff>0</xdr:rowOff>
    </xdr:from>
    <xdr:ext cx="65" cy="172227"/>
    <xdr:sp macro="" textlink="">
      <xdr:nvSpPr>
        <xdr:cNvPr id="109" name="TextBox 108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238</xdr:row>
      <xdr:rowOff>0</xdr:rowOff>
    </xdr:from>
    <xdr:ext cx="65" cy="172227"/>
    <xdr:sp macro="" textlink="">
      <xdr:nvSpPr>
        <xdr:cNvPr id="110" name="TextBox 109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238</xdr:row>
      <xdr:rowOff>0</xdr:rowOff>
    </xdr:from>
    <xdr:ext cx="65" cy="172227"/>
    <xdr:sp macro="" textlink="">
      <xdr:nvSpPr>
        <xdr:cNvPr id="111" name="TextBox 110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238</xdr:row>
      <xdr:rowOff>0</xdr:rowOff>
    </xdr:from>
    <xdr:ext cx="65" cy="172227"/>
    <xdr:sp macro="" textlink="">
      <xdr:nvSpPr>
        <xdr:cNvPr id="112" name="TextBox 111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238</xdr:row>
      <xdr:rowOff>0</xdr:rowOff>
    </xdr:from>
    <xdr:ext cx="65" cy="172227"/>
    <xdr:sp macro="" textlink="">
      <xdr:nvSpPr>
        <xdr:cNvPr id="113" name="TextBox 112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238</xdr:row>
      <xdr:rowOff>0</xdr:rowOff>
    </xdr:from>
    <xdr:ext cx="65" cy="172227"/>
    <xdr:sp macro="" textlink="">
      <xdr:nvSpPr>
        <xdr:cNvPr id="114" name="TextBox 113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238</xdr:row>
      <xdr:rowOff>0</xdr:rowOff>
    </xdr:from>
    <xdr:ext cx="65" cy="172227"/>
    <xdr:sp macro="" textlink="">
      <xdr:nvSpPr>
        <xdr:cNvPr id="115" name="TextBox 114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238</xdr:row>
      <xdr:rowOff>0</xdr:rowOff>
    </xdr:from>
    <xdr:ext cx="65" cy="172227"/>
    <xdr:sp macro="" textlink="">
      <xdr:nvSpPr>
        <xdr:cNvPr id="116" name="TextBox 115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238</xdr:row>
      <xdr:rowOff>0</xdr:rowOff>
    </xdr:from>
    <xdr:ext cx="65" cy="172227"/>
    <xdr:sp macro="" textlink="">
      <xdr:nvSpPr>
        <xdr:cNvPr id="117" name="TextBox 116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238</xdr:row>
      <xdr:rowOff>0</xdr:rowOff>
    </xdr:from>
    <xdr:ext cx="65" cy="172227"/>
    <xdr:sp macro="" textlink="">
      <xdr:nvSpPr>
        <xdr:cNvPr id="118" name="TextBox 117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238</xdr:row>
      <xdr:rowOff>0</xdr:rowOff>
    </xdr:from>
    <xdr:ext cx="65" cy="172227"/>
    <xdr:sp macro="" textlink="">
      <xdr:nvSpPr>
        <xdr:cNvPr id="119" name="TextBox 118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238</xdr:row>
      <xdr:rowOff>0</xdr:rowOff>
    </xdr:from>
    <xdr:ext cx="65" cy="172227"/>
    <xdr:sp macro="" textlink="">
      <xdr:nvSpPr>
        <xdr:cNvPr id="120" name="TextBox 119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238</xdr:row>
      <xdr:rowOff>0</xdr:rowOff>
    </xdr:from>
    <xdr:ext cx="65" cy="172227"/>
    <xdr:sp macro="" textlink="">
      <xdr:nvSpPr>
        <xdr:cNvPr id="121" name="TextBox 120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238</xdr:row>
      <xdr:rowOff>0</xdr:rowOff>
    </xdr:from>
    <xdr:ext cx="65" cy="172227"/>
    <xdr:sp macro="" textlink="">
      <xdr:nvSpPr>
        <xdr:cNvPr id="122" name="TextBox 121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238</xdr:row>
      <xdr:rowOff>0</xdr:rowOff>
    </xdr:from>
    <xdr:ext cx="65" cy="172227"/>
    <xdr:sp macro="" textlink="">
      <xdr:nvSpPr>
        <xdr:cNvPr id="123" name="TextBox 122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238</xdr:row>
      <xdr:rowOff>0</xdr:rowOff>
    </xdr:from>
    <xdr:ext cx="65" cy="172227"/>
    <xdr:sp macro="" textlink="">
      <xdr:nvSpPr>
        <xdr:cNvPr id="124" name="TextBox 123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238</xdr:row>
      <xdr:rowOff>0</xdr:rowOff>
    </xdr:from>
    <xdr:ext cx="65" cy="172227"/>
    <xdr:sp macro="" textlink="">
      <xdr:nvSpPr>
        <xdr:cNvPr id="125" name="TextBox 124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238</xdr:row>
      <xdr:rowOff>0</xdr:rowOff>
    </xdr:from>
    <xdr:ext cx="65" cy="172227"/>
    <xdr:sp macro="" textlink="">
      <xdr:nvSpPr>
        <xdr:cNvPr id="126" name="TextBox 125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238</xdr:row>
      <xdr:rowOff>0</xdr:rowOff>
    </xdr:from>
    <xdr:ext cx="65" cy="172227"/>
    <xdr:sp macro="" textlink="">
      <xdr:nvSpPr>
        <xdr:cNvPr id="127" name="TextBox 126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247</xdr:row>
      <xdr:rowOff>0</xdr:rowOff>
    </xdr:from>
    <xdr:ext cx="65" cy="172227"/>
    <xdr:sp macro="" textlink="">
      <xdr:nvSpPr>
        <xdr:cNvPr id="128" name="TextBox 127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247</xdr:row>
      <xdr:rowOff>0</xdr:rowOff>
    </xdr:from>
    <xdr:ext cx="65" cy="172227"/>
    <xdr:sp macro="" textlink="">
      <xdr:nvSpPr>
        <xdr:cNvPr id="129" name="TextBox 128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247</xdr:row>
      <xdr:rowOff>0</xdr:rowOff>
    </xdr:from>
    <xdr:ext cx="65" cy="172227"/>
    <xdr:sp macro="" textlink="">
      <xdr:nvSpPr>
        <xdr:cNvPr id="130" name="TextBox 129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247</xdr:row>
      <xdr:rowOff>0</xdr:rowOff>
    </xdr:from>
    <xdr:ext cx="65" cy="172227"/>
    <xdr:sp macro="" textlink="">
      <xdr:nvSpPr>
        <xdr:cNvPr id="131" name="TextBox 130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247</xdr:row>
      <xdr:rowOff>0</xdr:rowOff>
    </xdr:from>
    <xdr:ext cx="65" cy="172227"/>
    <xdr:sp macro="" textlink="">
      <xdr:nvSpPr>
        <xdr:cNvPr id="132" name="TextBox 131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247</xdr:row>
      <xdr:rowOff>0</xdr:rowOff>
    </xdr:from>
    <xdr:ext cx="65" cy="172227"/>
    <xdr:sp macro="" textlink="">
      <xdr:nvSpPr>
        <xdr:cNvPr id="133" name="TextBox 132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247</xdr:row>
      <xdr:rowOff>0</xdr:rowOff>
    </xdr:from>
    <xdr:ext cx="65" cy="172227"/>
    <xdr:sp macro="" textlink="">
      <xdr:nvSpPr>
        <xdr:cNvPr id="134" name="TextBox 133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247</xdr:row>
      <xdr:rowOff>0</xdr:rowOff>
    </xdr:from>
    <xdr:ext cx="65" cy="172227"/>
    <xdr:sp macro="" textlink="">
      <xdr:nvSpPr>
        <xdr:cNvPr id="135" name="TextBox 134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247</xdr:row>
      <xdr:rowOff>0</xdr:rowOff>
    </xdr:from>
    <xdr:ext cx="65" cy="172227"/>
    <xdr:sp macro="" textlink="">
      <xdr:nvSpPr>
        <xdr:cNvPr id="136" name="TextBox 135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247</xdr:row>
      <xdr:rowOff>0</xdr:rowOff>
    </xdr:from>
    <xdr:ext cx="65" cy="172227"/>
    <xdr:sp macro="" textlink="">
      <xdr:nvSpPr>
        <xdr:cNvPr id="137" name="TextBox 136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247</xdr:row>
      <xdr:rowOff>0</xdr:rowOff>
    </xdr:from>
    <xdr:ext cx="65" cy="172227"/>
    <xdr:sp macro="" textlink="">
      <xdr:nvSpPr>
        <xdr:cNvPr id="138" name="TextBox 137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247</xdr:row>
      <xdr:rowOff>0</xdr:rowOff>
    </xdr:from>
    <xdr:ext cx="65" cy="172227"/>
    <xdr:sp macro="" textlink="">
      <xdr:nvSpPr>
        <xdr:cNvPr id="139" name="TextBox 138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247</xdr:row>
      <xdr:rowOff>0</xdr:rowOff>
    </xdr:from>
    <xdr:ext cx="65" cy="172227"/>
    <xdr:sp macro="" textlink="">
      <xdr:nvSpPr>
        <xdr:cNvPr id="140" name="TextBox 139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247</xdr:row>
      <xdr:rowOff>0</xdr:rowOff>
    </xdr:from>
    <xdr:ext cx="65" cy="172227"/>
    <xdr:sp macro="" textlink="">
      <xdr:nvSpPr>
        <xdr:cNvPr id="141" name="TextBox 140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247</xdr:row>
      <xdr:rowOff>0</xdr:rowOff>
    </xdr:from>
    <xdr:ext cx="65" cy="172227"/>
    <xdr:sp macro="" textlink="">
      <xdr:nvSpPr>
        <xdr:cNvPr id="142" name="TextBox 141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247</xdr:row>
      <xdr:rowOff>0</xdr:rowOff>
    </xdr:from>
    <xdr:ext cx="65" cy="172227"/>
    <xdr:sp macro="" textlink="">
      <xdr:nvSpPr>
        <xdr:cNvPr id="143" name="TextBox 142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247</xdr:row>
      <xdr:rowOff>0</xdr:rowOff>
    </xdr:from>
    <xdr:ext cx="65" cy="172227"/>
    <xdr:sp macro="" textlink="">
      <xdr:nvSpPr>
        <xdr:cNvPr id="144" name="TextBox 143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247</xdr:row>
      <xdr:rowOff>0</xdr:rowOff>
    </xdr:from>
    <xdr:ext cx="65" cy="172227"/>
    <xdr:sp macro="" textlink="">
      <xdr:nvSpPr>
        <xdr:cNvPr id="145" name="TextBox 144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247</xdr:row>
      <xdr:rowOff>0</xdr:rowOff>
    </xdr:from>
    <xdr:ext cx="65" cy="172227"/>
    <xdr:sp macro="" textlink="">
      <xdr:nvSpPr>
        <xdr:cNvPr id="146" name="TextBox 145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247</xdr:row>
      <xdr:rowOff>0</xdr:rowOff>
    </xdr:from>
    <xdr:ext cx="65" cy="172227"/>
    <xdr:sp macro="" textlink="">
      <xdr:nvSpPr>
        <xdr:cNvPr id="147" name="TextBox 146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247</xdr:row>
      <xdr:rowOff>0</xdr:rowOff>
    </xdr:from>
    <xdr:ext cx="65" cy="172227"/>
    <xdr:sp macro="" textlink="">
      <xdr:nvSpPr>
        <xdr:cNvPr id="148" name="TextBox 147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247</xdr:row>
      <xdr:rowOff>0</xdr:rowOff>
    </xdr:from>
    <xdr:ext cx="65" cy="172227"/>
    <xdr:sp macro="" textlink="">
      <xdr:nvSpPr>
        <xdr:cNvPr id="149" name="TextBox 148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247</xdr:row>
      <xdr:rowOff>0</xdr:rowOff>
    </xdr:from>
    <xdr:ext cx="65" cy="172227"/>
    <xdr:sp macro="" textlink="">
      <xdr:nvSpPr>
        <xdr:cNvPr id="150" name="TextBox 149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247</xdr:row>
      <xdr:rowOff>0</xdr:rowOff>
    </xdr:from>
    <xdr:ext cx="65" cy="172227"/>
    <xdr:sp macro="" textlink="">
      <xdr:nvSpPr>
        <xdr:cNvPr id="151" name="TextBox 150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247</xdr:row>
      <xdr:rowOff>0</xdr:rowOff>
    </xdr:from>
    <xdr:ext cx="65" cy="172227"/>
    <xdr:sp macro="" textlink="">
      <xdr:nvSpPr>
        <xdr:cNvPr id="152" name="TextBox 151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247</xdr:row>
      <xdr:rowOff>0</xdr:rowOff>
    </xdr:from>
    <xdr:ext cx="65" cy="172227"/>
    <xdr:sp macro="" textlink="">
      <xdr:nvSpPr>
        <xdr:cNvPr id="153" name="TextBox 152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247</xdr:row>
      <xdr:rowOff>0</xdr:rowOff>
    </xdr:from>
    <xdr:ext cx="65" cy="172227"/>
    <xdr:sp macro="" textlink="">
      <xdr:nvSpPr>
        <xdr:cNvPr id="154" name="TextBox 153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247</xdr:row>
      <xdr:rowOff>0</xdr:rowOff>
    </xdr:from>
    <xdr:ext cx="65" cy="172227"/>
    <xdr:sp macro="" textlink="">
      <xdr:nvSpPr>
        <xdr:cNvPr id="155" name="TextBox 154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237</xdr:row>
      <xdr:rowOff>0</xdr:rowOff>
    </xdr:from>
    <xdr:ext cx="65" cy="172227"/>
    <xdr:sp macro="" textlink="">
      <xdr:nvSpPr>
        <xdr:cNvPr id="156" name="TextBox 155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237</xdr:row>
      <xdr:rowOff>0</xdr:rowOff>
    </xdr:from>
    <xdr:ext cx="65" cy="172227"/>
    <xdr:sp macro="" textlink="">
      <xdr:nvSpPr>
        <xdr:cNvPr id="157" name="TextBox 156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237</xdr:row>
      <xdr:rowOff>0</xdr:rowOff>
    </xdr:from>
    <xdr:ext cx="65" cy="172227"/>
    <xdr:sp macro="" textlink="">
      <xdr:nvSpPr>
        <xdr:cNvPr id="158" name="TextBox 157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237</xdr:row>
      <xdr:rowOff>0</xdr:rowOff>
    </xdr:from>
    <xdr:ext cx="65" cy="172227"/>
    <xdr:sp macro="" textlink="">
      <xdr:nvSpPr>
        <xdr:cNvPr id="159" name="TextBox 158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237</xdr:row>
      <xdr:rowOff>0</xdr:rowOff>
    </xdr:from>
    <xdr:ext cx="65" cy="172227"/>
    <xdr:sp macro="" textlink="">
      <xdr:nvSpPr>
        <xdr:cNvPr id="160" name="TextBox 159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237</xdr:row>
      <xdr:rowOff>0</xdr:rowOff>
    </xdr:from>
    <xdr:ext cx="65" cy="172227"/>
    <xdr:sp macro="" textlink="">
      <xdr:nvSpPr>
        <xdr:cNvPr id="161" name="TextBox 160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237</xdr:row>
      <xdr:rowOff>0</xdr:rowOff>
    </xdr:from>
    <xdr:ext cx="65" cy="172227"/>
    <xdr:sp macro="" textlink="">
      <xdr:nvSpPr>
        <xdr:cNvPr id="162" name="TextBox 161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237</xdr:row>
      <xdr:rowOff>0</xdr:rowOff>
    </xdr:from>
    <xdr:ext cx="65" cy="172227"/>
    <xdr:sp macro="" textlink="">
      <xdr:nvSpPr>
        <xdr:cNvPr id="163" name="TextBox 162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237</xdr:row>
      <xdr:rowOff>0</xdr:rowOff>
    </xdr:from>
    <xdr:ext cx="65" cy="172227"/>
    <xdr:sp macro="" textlink="">
      <xdr:nvSpPr>
        <xdr:cNvPr id="164" name="TextBox 163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237</xdr:row>
      <xdr:rowOff>0</xdr:rowOff>
    </xdr:from>
    <xdr:ext cx="65" cy="172227"/>
    <xdr:sp macro="" textlink="">
      <xdr:nvSpPr>
        <xdr:cNvPr id="165" name="TextBox 164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237</xdr:row>
      <xdr:rowOff>0</xdr:rowOff>
    </xdr:from>
    <xdr:ext cx="65" cy="172227"/>
    <xdr:sp macro="" textlink="">
      <xdr:nvSpPr>
        <xdr:cNvPr id="166" name="TextBox 165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237</xdr:row>
      <xdr:rowOff>0</xdr:rowOff>
    </xdr:from>
    <xdr:ext cx="65" cy="172227"/>
    <xdr:sp macro="" textlink="">
      <xdr:nvSpPr>
        <xdr:cNvPr id="167" name="TextBox 166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237</xdr:row>
      <xdr:rowOff>0</xdr:rowOff>
    </xdr:from>
    <xdr:ext cx="65" cy="172227"/>
    <xdr:sp macro="" textlink="">
      <xdr:nvSpPr>
        <xdr:cNvPr id="168" name="TextBox 167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237</xdr:row>
      <xdr:rowOff>0</xdr:rowOff>
    </xdr:from>
    <xdr:ext cx="65" cy="172227"/>
    <xdr:sp macro="" textlink="">
      <xdr:nvSpPr>
        <xdr:cNvPr id="169" name="TextBox 168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237</xdr:row>
      <xdr:rowOff>0</xdr:rowOff>
    </xdr:from>
    <xdr:ext cx="65" cy="172227"/>
    <xdr:sp macro="" textlink="">
      <xdr:nvSpPr>
        <xdr:cNvPr id="170" name="TextBox 169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237</xdr:row>
      <xdr:rowOff>0</xdr:rowOff>
    </xdr:from>
    <xdr:ext cx="65" cy="172227"/>
    <xdr:sp macro="" textlink="">
      <xdr:nvSpPr>
        <xdr:cNvPr id="171" name="TextBox 170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237</xdr:row>
      <xdr:rowOff>0</xdr:rowOff>
    </xdr:from>
    <xdr:ext cx="65" cy="172227"/>
    <xdr:sp macro="" textlink="">
      <xdr:nvSpPr>
        <xdr:cNvPr id="172" name="TextBox 171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237</xdr:row>
      <xdr:rowOff>0</xdr:rowOff>
    </xdr:from>
    <xdr:ext cx="65" cy="172227"/>
    <xdr:sp macro="" textlink="">
      <xdr:nvSpPr>
        <xdr:cNvPr id="173" name="TextBox 172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237</xdr:row>
      <xdr:rowOff>0</xdr:rowOff>
    </xdr:from>
    <xdr:ext cx="65" cy="172227"/>
    <xdr:sp macro="" textlink="">
      <xdr:nvSpPr>
        <xdr:cNvPr id="174" name="TextBox 173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237</xdr:row>
      <xdr:rowOff>0</xdr:rowOff>
    </xdr:from>
    <xdr:ext cx="65" cy="172227"/>
    <xdr:sp macro="" textlink="">
      <xdr:nvSpPr>
        <xdr:cNvPr id="175" name="TextBox 174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237</xdr:row>
      <xdr:rowOff>0</xdr:rowOff>
    </xdr:from>
    <xdr:ext cx="65" cy="172227"/>
    <xdr:sp macro="" textlink="">
      <xdr:nvSpPr>
        <xdr:cNvPr id="176" name="TextBox 175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237</xdr:row>
      <xdr:rowOff>0</xdr:rowOff>
    </xdr:from>
    <xdr:ext cx="65" cy="172227"/>
    <xdr:sp macro="" textlink="">
      <xdr:nvSpPr>
        <xdr:cNvPr id="177" name="TextBox 176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237</xdr:row>
      <xdr:rowOff>0</xdr:rowOff>
    </xdr:from>
    <xdr:ext cx="65" cy="172227"/>
    <xdr:sp macro="" textlink="">
      <xdr:nvSpPr>
        <xdr:cNvPr id="178" name="TextBox 177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237</xdr:row>
      <xdr:rowOff>0</xdr:rowOff>
    </xdr:from>
    <xdr:ext cx="65" cy="172227"/>
    <xdr:sp macro="" textlink="">
      <xdr:nvSpPr>
        <xdr:cNvPr id="179" name="TextBox 178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237</xdr:row>
      <xdr:rowOff>0</xdr:rowOff>
    </xdr:from>
    <xdr:ext cx="65" cy="172227"/>
    <xdr:sp macro="" textlink="">
      <xdr:nvSpPr>
        <xdr:cNvPr id="180" name="TextBox 179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237</xdr:row>
      <xdr:rowOff>0</xdr:rowOff>
    </xdr:from>
    <xdr:ext cx="65" cy="172227"/>
    <xdr:sp macro="" textlink="">
      <xdr:nvSpPr>
        <xdr:cNvPr id="181" name="TextBox 180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237</xdr:row>
      <xdr:rowOff>0</xdr:rowOff>
    </xdr:from>
    <xdr:ext cx="65" cy="172227"/>
    <xdr:sp macro="" textlink="">
      <xdr:nvSpPr>
        <xdr:cNvPr id="182" name="TextBox 181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237</xdr:row>
      <xdr:rowOff>0</xdr:rowOff>
    </xdr:from>
    <xdr:ext cx="65" cy="172227"/>
    <xdr:sp macro="" textlink="">
      <xdr:nvSpPr>
        <xdr:cNvPr id="183" name="TextBox 182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282</xdr:row>
      <xdr:rowOff>0</xdr:rowOff>
    </xdr:from>
    <xdr:ext cx="65" cy="172227"/>
    <xdr:sp macro="" textlink="">
      <xdr:nvSpPr>
        <xdr:cNvPr id="184" name="TextBox 183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282</xdr:row>
      <xdr:rowOff>0</xdr:rowOff>
    </xdr:from>
    <xdr:ext cx="65" cy="172227"/>
    <xdr:sp macro="" textlink="">
      <xdr:nvSpPr>
        <xdr:cNvPr id="185" name="TextBox 184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282</xdr:row>
      <xdr:rowOff>0</xdr:rowOff>
    </xdr:from>
    <xdr:ext cx="65" cy="172227"/>
    <xdr:sp macro="" textlink="">
      <xdr:nvSpPr>
        <xdr:cNvPr id="186" name="TextBox 185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282</xdr:row>
      <xdr:rowOff>0</xdr:rowOff>
    </xdr:from>
    <xdr:ext cx="65" cy="172227"/>
    <xdr:sp macro="" textlink="">
      <xdr:nvSpPr>
        <xdr:cNvPr id="187" name="TextBox 186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282</xdr:row>
      <xdr:rowOff>0</xdr:rowOff>
    </xdr:from>
    <xdr:ext cx="65" cy="172227"/>
    <xdr:sp macro="" textlink="">
      <xdr:nvSpPr>
        <xdr:cNvPr id="188" name="TextBox 187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282</xdr:row>
      <xdr:rowOff>0</xdr:rowOff>
    </xdr:from>
    <xdr:ext cx="65" cy="172227"/>
    <xdr:sp macro="" textlink="">
      <xdr:nvSpPr>
        <xdr:cNvPr id="189" name="TextBox 188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282</xdr:row>
      <xdr:rowOff>0</xdr:rowOff>
    </xdr:from>
    <xdr:ext cx="65" cy="172227"/>
    <xdr:sp macro="" textlink="">
      <xdr:nvSpPr>
        <xdr:cNvPr id="190" name="TextBox 189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282</xdr:row>
      <xdr:rowOff>0</xdr:rowOff>
    </xdr:from>
    <xdr:ext cx="65" cy="172227"/>
    <xdr:sp macro="" textlink="">
      <xdr:nvSpPr>
        <xdr:cNvPr id="191" name="TextBox 190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282</xdr:row>
      <xdr:rowOff>0</xdr:rowOff>
    </xdr:from>
    <xdr:ext cx="65" cy="172227"/>
    <xdr:sp macro="" textlink="">
      <xdr:nvSpPr>
        <xdr:cNvPr id="192" name="TextBox 191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282</xdr:row>
      <xdr:rowOff>0</xdr:rowOff>
    </xdr:from>
    <xdr:ext cx="65" cy="172227"/>
    <xdr:sp macro="" textlink="">
      <xdr:nvSpPr>
        <xdr:cNvPr id="193" name="TextBox 192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282</xdr:row>
      <xdr:rowOff>0</xdr:rowOff>
    </xdr:from>
    <xdr:ext cx="65" cy="172227"/>
    <xdr:sp macro="" textlink="">
      <xdr:nvSpPr>
        <xdr:cNvPr id="194" name="TextBox 193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282</xdr:row>
      <xdr:rowOff>0</xdr:rowOff>
    </xdr:from>
    <xdr:ext cx="65" cy="172227"/>
    <xdr:sp macro="" textlink="">
      <xdr:nvSpPr>
        <xdr:cNvPr id="195" name="TextBox 194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282</xdr:row>
      <xdr:rowOff>0</xdr:rowOff>
    </xdr:from>
    <xdr:ext cx="65" cy="172227"/>
    <xdr:sp macro="" textlink="">
      <xdr:nvSpPr>
        <xdr:cNvPr id="196" name="TextBox 195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282</xdr:row>
      <xdr:rowOff>0</xdr:rowOff>
    </xdr:from>
    <xdr:ext cx="65" cy="172227"/>
    <xdr:sp macro="" textlink="">
      <xdr:nvSpPr>
        <xdr:cNvPr id="197" name="TextBox 196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282</xdr:row>
      <xdr:rowOff>0</xdr:rowOff>
    </xdr:from>
    <xdr:ext cx="65" cy="172227"/>
    <xdr:sp macro="" textlink="">
      <xdr:nvSpPr>
        <xdr:cNvPr id="198" name="TextBox 197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282</xdr:row>
      <xdr:rowOff>0</xdr:rowOff>
    </xdr:from>
    <xdr:ext cx="65" cy="172227"/>
    <xdr:sp macro="" textlink="">
      <xdr:nvSpPr>
        <xdr:cNvPr id="199" name="TextBox 198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282</xdr:row>
      <xdr:rowOff>0</xdr:rowOff>
    </xdr:from>
    <xdr:ext cx="65" cy="172227"/>
    <xdr:sp macro="" textlink="">
      <xdr:nvSpPr>
        <xdr:cNvPr id="200" name="TextBox 199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282</xdr:row>
      <xdr:rowOff>0</xdr:rowOff>
    </xdr:from>
    <xdr:ext cx="65" cy="172227"/>
    <xdr:sp macro="" textlink="">
      <xdr:nvSpPr>
        <xdr:cNvPr id="201" name="TextBox 200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282</xdr:row>
      <xdr:rowOff>0</xdr:rowOff>
    </xdr:from>
    <xdr:ext cx="65" cy="172227"/>
    <xdr:sp macro="" textlink="">
      <xdr:nvSpPr>
        <xdr:cNvPr id="202" name="TextBox 201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282</xdr:row>
      <xdr:rowOff>0</xdr:rowOff>
    </xdr:from>
    <xdr:ext cx="65" cy="172227"/>
    <xdr:sp macro="" textlink="">
      <xdr:nvSpPr>
        <xdr:cNvPr id="203" name="TextBox 202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282</xdr:row>
      <xdr:rowOff>0</xdr:rowOff>
    </xdr:from>
    <xdr:ext cx="65" cy="172227"/>
    <xdr:sp macro="" textlink="">
      <xdr:nvSpPr>
        <xdr:cNvPr id="204" name="TextBox 203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282</xdr:row>
      <xdr:rowOff>0</xdr:rowOff>
    </xdr:from>
    <xdr:ext cx="65" cy="172227"/>
    <xdr:sp macro="" textlink="">
      <xdr:nvSpPr>
        <xdr:cNvPr id="205" name="TextBox 204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282</xdr:row>
      <xdr:rowOff>0</xdr:rowOff>
    </xdr:from>
    <xdr:ext cx="65" cy="172227"/>
    <xdr:sp macro="" textlink="">
      <xdr:nvSpPr>
        <xdr:cNvPr id="206" name="TextBox 205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282</xdr:row>
      <xdr:rowOff>0</xdr:rowOff>
    </xdr:from>
    <xdr:ext cx="65" cy="172227"/>
    <xdr:sp macro="" textlink="">
      <xdr:nvSpPr>
        <xdr:cNvPr id="207" name="TextBox 206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282</xdr:row>
      <xdr:rowOff>0</xdr:rowOff>
    </xdr:from>
    <xdr:ext cx="65" cy="172227"/>
    <xdr:sp macro="" textlink="">
      <xdr:nvSpPr>
        <xdr:cNvPr id="208" name="TextBox 207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282</xdr:row>
      <xdr:rowOff>0</xdr:rowOff>
    </xdr:from>
    <xdr:ext cx="65" cy="172227"/>
    <xdr:sp macro="" textlink="">
      <xdr:nvSpPr>
        <xdr:cNvPr id="209" name="TextBox 208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282</xdr:row>
      <xdr:rowOff>0</xdr:rowOff>
    </xdr:from>
    <xdr:ext cx="65" cy="172227"/>
    <xdr:sp macro="" textlink="">
      <xdr:nvSpPr>
        <xdr:cNvPr id="210" name="TextBox 209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282</xdr:row>
      <xdr:rowOff>0</xdr:rowOff>
    </xdr:from>
    <xdr:ext cx="65" cy="172227"/>
    <xdr:sp macro="" textlink="">
      <xdr:nvSpPr>
        <xdr:cNvPr id="211" name="TextBox 210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12" name="TextBox 21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13" name="TextBox 21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14" name="TextBox 21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15" name="TextBox 21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16" name="TextBox 21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17" name="TextBox 21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18" name="TextBox 21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19" name="TextBox 21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20" name="TextBox 21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21" name="TextBox 22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22" name="TextBox 22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23" name="TextBox 22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24" name="TextBox 22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25" name="TextBox 22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26" name="TextBox 22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27" name="TextBox 22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28" name="TextBox 22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29" name="TextBox 22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30" name="TextBox 22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31" name="TextBox 23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32" name="TextBox 23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33" name="TextBox 23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34" name="TextBox 23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35" name="TextBox 23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36" name="TextBox 23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37" name="TextBox 23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38" name="TextBox 23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39" name="TextBox 23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40" name="TextBox 23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41" name="TextBox 24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42" name="TextBox 24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43" name="TextBox 24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44" name="TextBox 24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45" name="TextBox 24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46" name="TextBox 24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47" name="TextBox 24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48" name="TextBox 24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49" name="TextBox 24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50" name="TextBox 24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51" name="TextBox 25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52" name="TextBox 25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53" name="TextBox 25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54" name="TextBox 25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55" name="TextBox 25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56" name="TextBox 25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57" name="TextBox 25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58" name="TextBox 25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59" name="TextBox 25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60" name="TextBox 25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61" name="TextBox 26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62" name="TextBox 26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63" name="TextBox 26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64" name="TextBox 26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65" name="TextBox 26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66" name="TextBox 26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67" name="TextBox 26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68" name="TextBox 26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69" name="TextBox 26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70" name="TextBox 26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71" name="TextBox 27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72" name="TextBox 27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73" name="TextBox 27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74" name="TextBox 27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75" name="TextBox 27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76" name="TextBox 27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77" name="TextBox 27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78" name="TextBox 27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79" name="TextBox 27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80" name="TextBox 27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81" name="TextBox 28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82" name="TextBox 28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83" name="TextBox 28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84" name="TextBox 28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85" name="TextBox 28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86" name="TextBox 28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87" name="TextBox 28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88" name="TextBox 28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89" name="TextBox 28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90" name="TextBox 28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91" name="TextBox 29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92" name="TextBox 29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93" name="TextBox 29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94" name="TextBox 29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95" name="TextBox 29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96" name="TextBox 29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97" name="TextBox 29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98" name="TextBox 29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299" name="TextBox 29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00" name="TextBox 29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01" name="TextBox 30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02" name="TextBox 30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03" name="TextBox 30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04" name="TextBox 30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05" name="TextBox 30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06" name="TextBox 30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07" name="TextBox 30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08" name="TextBox 30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09" name="TextBox 30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10" name="TextBox 30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11" name="TextBox 31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12" name="TextBox 31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13" name="TextBox 31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14" name="TextBox 31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15" name="TextBox 31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16" name="TextBox 31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17" name="TextBox 31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18" name="TextBox 31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19" name="TextBox 31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20" name="TextBox 31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21" name="TextBox 32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22" name="TextBox 32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23" name="TextBox 32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24" name="TextBox 32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25" name="TextBox 32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26" name="TextBox 32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27" name="TextBox 32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28" name="TextBox 32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29" name="TextBox 32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30" name="TextBox 32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31" name="TextBox 33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32" name="TextBox 33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33" name="TextBox 33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34" name="TextBox 33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35" name="TextBox 33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36" name="TextBox 33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37" name="TextBox 33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38" name="TextBox 33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39" name="TextBox 33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40" name="TextBox 33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41" name="TextBox 34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42" name="TextBox 34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43" name="TextBox 34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44" name="TextBox 34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45" name="TextBox 34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46" name="TextBox 34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47" name="TextBox 34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48" name="TextBox 34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49" name="TextBox 34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50" name="TextBox 34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51" name="TextBox 35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52" name="TextBox 35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53" name="TextBox 35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54" name="TextBox 35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55" name="TextBox 35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56" name="TextBox 35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57" name="TextBox 35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58" name="TextBox 35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59" name="TextBox 35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60" name="TextBox 35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61" name="TextBox 36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62" name="TextBox 36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63" name="TextBox 36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64" name="TextBox 36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65" name="TextBox 36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66" name="TextBox 36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67" name="TextBox 36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68" name="TextBox 36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69" name="TextBox 36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70" name="TextBox 36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71" name="TextBox 37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72" name="TextBox 37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73" name="TextBox 37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74" name="TextBox 37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75" name="TextBox 37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76" name="TextBox 37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77" name="TextBox 37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78" name="TextBox 37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79" name="TextBox 37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80" name="TextBox 37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81" name="TextBox 38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82" name="TextBox 38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83" name="TextBox 38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84" name="TextBox 38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85" name="TextBox 38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86" name="TextBox 38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87" name="TextBox 38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88" name="TextBox 38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89" name="TextBox 38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90" name="TextBox 38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91" name="TextBox 39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92" name="TextBox 39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93" name="TextBox 39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94" name="TextBox 39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95" name="TextBox 39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96" name="TextBox 39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97" name="TextBox 39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98" name="TextBox 39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399" name="TextBox 39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00" name="TextBox 39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01" name="TextBox 40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02" name="TextBox 40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03" name="TextBox 40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04" name="TextBox 40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05" name="TextBox 40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06" name="TextBox 40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07" name="TextBox 40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08" name="TextBox 40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09" name="TextBox 40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10" name="TextBox 40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11" name="TextBox 41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12" name="TextBox 41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13" name="TextBox 41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14" name="TextBox 41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15" name="TextBox 41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16" name="TextBox 41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17" name="TextBox 41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18" name="TextBox 41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19" name="TextBox 41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20" name="TextBox 41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21" name="TextBox 42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22" name="TextBox 42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23" name="TextBox 42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24" name="TextBox 42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25" name="TextBox 42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26" name="TextBox 42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27" name="TextBox 42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28" name="TextBox 42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29" name="TextBox 42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30" name="TextBox 42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31" name="TextBox 43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32" name="TextBox 43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33" name="TextBox 43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34" name="TextBox 43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35" name="TextBox 43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36" name="TextBox 43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37" name="TextBox 43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38" name="TextBox 43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39" name="TextBox 43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40" name="TextBox 43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41" name="TextBox 44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42" name="TextBox 44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43" name="TextBox 44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44" name="TextBox 44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45" name="TextBox 44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46" name="TextBox 44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47" name="TextBox 44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48" name="TextBox 44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49" name="TextBox 44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50" name="TextBox 44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51" name="TextBox 45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52" name="TextBox 45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53" name="TextBox 45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54" name="TextBox 45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55" name="TextBox 45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56" name="TextBox 45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57" name="TextBox 45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58" name="TextBox 45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59" name="TextBox 45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60" name="TextBox 45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61" name="TextBox 46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62" name="TextBox 46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63" name="TextBox 46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64" name="TextBox 46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65" name="TextBox 46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66" name="TextBox 46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67" name="TextBox 46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68" name="TextBox 46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69" name="TextBox 46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70" name="TextBox 46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71" name="TextBox 47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72" name="TextBox 47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73" name="TextBox 47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74" name="TextBox 47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75" name="TextBox 47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76" name="TextBox 47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77" name="TextBox 47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78" name="TextBox 47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79" name="TextBox 47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80" name="TextBox 47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81" name="TextBox 48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82" name="TextBox 48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83" name="TextBox 48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84" name="TextBox 48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85" name="TextBox 48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86" name="TextBox 48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87" name="TextBox 48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88" name="TextBox 48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89" name="TextBox 48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90" name="TextBox 48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91" name="TextBox 49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92" name="TextBox 49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93" name="TextBox 49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94" name="TextBox 49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95" name="TextBox 49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96" name="TextBox 49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97" name="TextBox 49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98" name="TextBox 49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499" name="TextBox 49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00" name="TextBox 49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01" name="TextBox 50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02" name="TextBox 50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03" name="TextBox 50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04" name="TextBox 50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05" name="TextBox 50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06" name="TextBox 50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07" name="TextBox 50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08" name="TextBox 50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09" name="TextBox 50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10" name="TextBox 50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11" name="TextBox 51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12" name="TextBox 51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13" name="TextBox 51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14" name="TextBox 51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15" name="TextBox 51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16" name="TextBox 51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17" name="TextBox 51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18" name="TextBox 51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19" name="TextBox 51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20" name="TextBox 51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21" name="TextBox 52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22" name="TextBox 52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23" name="TextBox 52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24" name="TextBox 52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25" name="TextBox 52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26" name="TextBox 52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27" name="TextBox 52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28" name="TextBox 52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29" name="TextBox 52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30" name="TextBox 52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31" name="TextBox 53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32" name="TextBox 53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33" name="TextBox 53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34" name="TextBox 53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35" name="TextBox 53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36" name="TextBox 53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37" name="TextBox 53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38" name="TextBox 53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39" name="TextBox 53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40" name="TextBox 53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41" name="TextBox 54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42" name="TextBox 54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43" name="TextBox 54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44" name="TextBox 54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45" name="TextBox 54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46" name="TextBox 54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47" name="TextBox 54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48" name="TextBox 54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49" name="TextBox 54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50" name="TextBox 54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51" name="TextBox 55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52" name="TextBox 55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53" name="TextBox 55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54" name="TextBox 55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55" name="TextBox 55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56" name="TextBox 55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57" name="TextBox 55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58" name="TextBox 55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59" name="TextBox 55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60" name="TextBox 55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61" name="TextBox 56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62" name="TextBox 56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63" name="TextBox 56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64" name="TextBox 56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65" name="TextBox 56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66" name="TextBox 56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67" name="TextBox 56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68" name="TextBox 56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69" name="TextBox 56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70" name="TextBox 56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71" name="TextBox 57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72" name="TextBox 57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73" name="TextBox 57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74" name="TextBox 57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75" name="TextBox 57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76" name="TextBox 57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77" name="TextBox 57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78" name="TextBox 57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79" name="TextBox 57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80" name="TextBox 57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81" name="TextBox 58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82" name="TextBox 58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83" name="TextBox 58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84" name="TextBox 58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85" name="TextBox 58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86" name="TextBox 58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87" name="TextBox 58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88" name="TextBox 58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89" name="TextBox 58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90" name="TextBox 58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91" name="TextBox 59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92" name="TextBox 59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93" name="TextBox 59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94" name="TextBox 59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95" name="TextBox 59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96" name="TextBox 59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97" name="TextBox 59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98" name="TextBox 59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599" name="TextBox 59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00" name="TextBox 59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01" name="TextBox 60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02" name="TextBox 60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03" name="TextBox 60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04" name="TextBox 60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05" name="TextBox 60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06" name="TextBox 60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07" name="TextBox 60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08" name="TextBox 60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09" name="TextBox 60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10" name="TextBox 60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11" name="TextBox 61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12" name="TextBox 61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13" name="TextBox 61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14" name="TextBox 61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15" name="TextBox 61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16" name="TextBox 61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17" name="TextBox 61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18" name="TextBox 61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19" name="TextBox 61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20" name="TextBox 61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21" name="TextBox 62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22" name="TextBox 62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23" name="TextBox 62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24" name="TextBox 62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25" name="TextBox 62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26" name="TextBox 62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27" name="TextBox 62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28" name="TextBox 62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29" name="TextBox 62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30" name="TextBox 62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31" name="TextBox 63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32" name="TextBox 63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33" name="TextBox 63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34" name="TextBox 63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35" name="TextBox 63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36" name="TextBox 63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37" name="TextBox 63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38" name="TextBox 63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39" name="TextBox 63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40" name="TextBox 63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41" name="TextBox 64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42" name="TextBox 64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43" name="TextBox 64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44" name="TextBox 64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45" name="TextBox 64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46" name="TextBox 64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47" name="TextBox 64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48" name="TextBox 64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49" name="TextBox 64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50" name="TextBox 64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51" name="TextBox 65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52" name="TextBox 65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53" name="TextBox 65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54" name="TextBox 65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55" name="TextBox 65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56" name="TextBox 65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57" name="TextBox 65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58" name="TextBox 65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59" name="TextBox 65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60" name="TextBox 65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61" name="TextBox 66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62" name="TextBox 66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63" name="TextBox 66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64" name="TextBox 66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65" name="TextBox 66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66" name="TextBox 66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67" name="TextBox 66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68" name="TextBox 66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69" name="TextBox 66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70" name="TextBox 66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71" name="TextBox 67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72" name="TextBox 67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73" name="TextBox 67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74" name="TextBox 67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75" name="TextBox 67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76" name="TextBox 67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77" name="TextBox 67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78" name="TextBox 67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79" name="TextBox 67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80" name="TextBox 67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81" name="TextBox 68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82" name="TextBox 68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83" name="TextBox 68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84" name="TextBox 68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85" name="TextBox 68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86" name="TextBox 68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87" name="TextBox 68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88" name="TextBox 68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89" name="TextBox 68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90" name="TextBox 68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91" name="TextBox 69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92" name="TextBox 69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93" name="TextBox 69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94" name="TextBox 69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95" name="TextBox 69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96" name="TextBox 69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97" name="TextBox 69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98" name="TextBox 69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699" name="TextBox 69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00" name="TextBox 69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01" name="TextBox 70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02" name="TextBox 70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03" name="TextBox 70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04" name="TextBox 70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05" name="TextBox 70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06" name="TextBox 70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07" name="TextBox 70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08" name="TextBox 70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09" name="TextBox 70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10" name="TextBox 70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11" name="TextBox 71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12" name="TextBox 71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13" name="TextBox 71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14" name="TextBox 71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15" name="TextBox 71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16" name="TextBox 71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17" name="TextBox 71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18" name="TextBox 71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19" name="TextBox 71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20" name="TextBox 71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21" name="TextBox 72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22" name="TextBox 72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23" name="TextBox 72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24" name="TextBox 72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25" name="TextBox 72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26" name="TextBox 72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27" name="TextBox 72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28" name="TextBox 72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29" name="TextBox 72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30" name="TextBox 72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31" name="TextBox 73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32" name="TextBox 73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33" name="TextBox 73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34" name="TextBox 73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35" name="TextBox 73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36" name="TextBox 73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37" name="TextBox 73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38" name="TextBox 73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39" name="TextBox 73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40" name="TextBox 73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41" name="TextBox 74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42" name="TextBox 74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43" name="TextBox 74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44" name="TextBox 74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45" name="TextBox 74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46" name="TextBox 74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47" name="TextBox 74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48" name="TextBox 74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49" name="TextBox 74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50" name="TextBox 74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51" name="TextBox 75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52" name="TextBox 75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53" name="TextBox 75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54" name="TextBox 75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55" name="TextBox 75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56" name="TextBox 75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57" name="TextBox 75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58" name="TextBox 75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59" name="TextBox 75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60" name="TextBox 75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61" name="TextBox 76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62" name="TextBox 76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63" name="TextBox 76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64" name="TextBox 76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65" name="TextBox 76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66" name="TextBox 76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67" name="TextBox 76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68" name="TextBox 76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69" name="TextBox 76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70" name="TextBox 76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71" name="TextBox 77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72" name="TextBox 77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73" name="TextBox 77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74" name="TextBox 77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75" name="TextBox 77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76" name="TextBox 77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77" name="TextBox 77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78" name="TextBox 77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79" name="TextBox 77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80" name="TextBox 77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81" name="TextBox 78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82" name="TextBox 78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83" name="TextBox 78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84" name="TextBox 78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85" name="TextBox 78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86" name="TextBox 78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87" name="TextBox 78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88" name="TextBox 78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89" name="TextBox 78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90" name="TextBox 78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91" name="TextBox 79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92" name="TextBox 79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93" name="TextBox 79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94" name="TextBox 79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95" name="TextBox 79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96" name="TextBox 79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97" name="TextBox 79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98" name="TextBox 79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799" name="TextBox 79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00" name="TextBox 79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01" name="TextBox 80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02" name="TextBox 80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03" name="TextBox 80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04" name="TextBox 80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05" name="TextBox 80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06" name="TextBox 80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07" name="TextBox 80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08" name="TextBox 80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09" name="TextBox 80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10" name="TextBox 80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11" name="TextBox 81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12" name="TextBox 81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13" name="TextBox 81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14" name="TextBox 81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15" name="TextBox 81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16" name="TextBox 81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17" name="TextBox 81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18" name="TextBox 81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19" name="TextBox 81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20" name="TextBox 81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21" name="TextBox 82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22" name="TextBox 82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23" name="TextBox 82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24" name="TextBox 82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25" name="TextBox 82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26" name="TextBox 82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27" name="TextBox 82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28" name="TextBox 82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29" name="TextBox 82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30" name="TextBox 82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31" name="TextBox 83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32" name="TextBox 83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33" name="TextBox 83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34" name="TextBox 83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35" name="TextBox 83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36" name="TextBox 83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37" name="TextBox 83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38" name="TextBox 83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39" name="TextBox 83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40" name="TextBox 83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41" name="TextBox 84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42" name="TextBox 84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43" name="TextBox 84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44" name="TextBox 84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45" name="TextBox 84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46" name="TextBox 84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47" name="TextBox 84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48" name="TextBox 84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49" name="TextBox 84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50" name="TextBox 84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51" name="TextBox 85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52" name="TextBox 85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53" name="TextBox 85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54" name="TextBox 85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402</xdr:row>
      <xdr:rowOff>0</xdr:rowOff>
    </xdr:from>
    <xdr:ext cx="65" cy="172227"/>
    <xdr:sp macro="" textlink="">
      <xdr:nvSpPr>
        <xdr:cNvPr id="855" name="TextBox 85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408</xdr:row>
      <xdr:rowOff>0</xdr:rowOff>
    </xdr:from>
    <xdr:ext cx="65" cy="172227"/>
    <xdr:sp macro="" textlink="">
      <xdr:nvSpPr>
        <xdr:cNvPr id="856" name="TextBox 855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408</xdr:row>
      <xdr:rowOff>0</xdr:rowOff>
    </xdr:from>
    <xdr:ext cx="65" cy="172227"/>
    <xdr:sp macro="" textlink="">
      <xdr:nvSpPr>
        <xdr:cNvPr id="857" name="TextBox 856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408</xdr:row>
      <xdr:rowOff>0</xdr:rowOff>
    </xdr:from>
    <xdr:ext cx="65" cy="172227"/>
    <xdr:sp macro="" textlink="">
      <xdr:nvSpPr>
        <xdr:cNvPr id="858" name="TextBox 857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408</xdr:row>
      <xdr:rowOff>0</xdr:rowOff>
    </xdr:from>
    <xdr:ext cx="65" cy="172227"/>
    <xdr:sp macro="" textlink="">
      <xdr:nvSpPr>
        <xdr:cNvPr id="859" name="TextBox 858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408</xdr:row>
      <xdr:rowOff>0</xdr:rowOff>
    </xdr:from>
    <xdr:ext cx="65" cy="172227"/>
    <xdr:sp macro="" textlink="">
      <xdr:nvSpPr>
        <xdr:cNvPr id="860" name="TextBox 859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408</xdr:row>
      <xdr:rowOff>0</xdr:rowOff>
    </xdr:from>
    <xdr:ext cx="65" cy="172227"/>
    <xdr:sp macro="" textlink="">
      <xdr:nvSpPr>
        <xdr:cNvPr id="861" name="TextBox 860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408</xdr:row>
      <xdr:rowOff>0</xdr:rowOff>
    </xdr:from>
    <xdr:ext cx="65" cy="172227"/>
    <xdr:sp macro="" textlink="">
      <xdr:nvSpPr>
        <xdr:cNvPr id="862" name="TextBox 861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408</xdr:row>
      <xdr:rowOff>0</xdr:rowOff>
    </xdr:from>
    <xdr:ext cx="65" cy="172227"/>
    <xdr:sp macro="" textlink="">
      <xdr:nvSpPr>
        <xdr:cNvPr id="863" name="TextBox 862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408</xdr:row>
      <xdr:rowOff>0</xdr:rowOff>
    </xdr:from>
    <xdr:ext cx="65" cy="172227"/>
    <xdr:sp macro="" textlink="">
      <xdr:nvSpPr>
        <xdr:cNvPr id="864" name="TextBox 863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408</xdr:row>
      <xdr:rowOff>0</xdr:rowOff>
    </xdr:from>
    <xdr:ext cx="65" cy="172227"/>
    <xdr:sp macro="" textlink="">
      <xdr:nvSpPr>
        <xdr:cNvPr id="865" name="TextBox 864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408</xdr:row>
      <xdr:rowOff>0</xdr:rowOff>
    </xdr:from>
    <xdr:ext cx="65" cy="172227"/>
    <xdr:sp macro="" textlink="">
      <xdr:nvSpPr>
        <xdr:cNvPr id="866" name="TextBox 865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408</xdr:row>
      <xdr:rowOff>0</xdr:rowOff>
    </xdr:from>
    <xdr:ext cx="65" cy="172227"/>
    <xdr:sp macro="" textlink="">
      <xdr:nvSpPr>
        <xdr:cNvPr id="867" name="TextBox 866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408</xdr:row>
      <xdr:rowOff>0</xdr:rowOff>
    </xdr:from>
    <xdr:ext cx="65" cy="172227"/>
    <xdr:sp macro="" textlink="">
      <xdr:nvSpPr>
        <xdr:cNvPr id="868" name="TextBox 867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408</xdr:row>
      <xdr:rowOff>0</xdr:rowOff>
    </xdr:from>
    <xdr:ext cx="65" cy="172227"/>
    <xdr:sp macro="" textlink="">
      <xdr:nvSpPr>
        <xdr:cNvPr id="869" name="TextBox 868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408</xdr:row>
      <xdr:rowOff>0</xdr:rowOff>
    </xdr:from>
    <xdr:ext cx="65" cy="172227"/>
    <xdr:sp macro="" textlink="">
      <xdr:nvSpPr>
        <xdr:cNvPr id="870" name="TextBox 869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408</xdr:row>
      <xdr:rowOff>0</xdr:rowOff>
    </xdr:from>
    <xdr:ext cx="65" cy="172227"/>
    <xdr:sp macro="" textlink="">
      <xdr:nvSpPr>
        <xdr:cNvPr id="871" name="TextBox 870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408</xdr:row>
      <xdr:rowOff>0</xdr:rowOff>
    </xdr:from>
    <xdr:ext cx="65" cy="172227"/>
    <xdr:sp macro="" textlink="">
      <xdr:nvSpPr>
        <xdr:cNvPr id="872" name="TextBox 871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408</xdr:row>
      <xdr:rowOff>0</xdr:rowOff>
    </xdr:from>
    <xdr:ext cx="65" cy="172227"/>
    <xdr:sp macro="" textlink="">
      <xdr:nvSpPr>
        <xdr:cNvPr id="873" name="TextBox 872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408</xdr:row>
      <xdr:rowOff>0</xdr:rowOff>
    </xdr:from>
    <xdr:ext cx="65" cy="172227"/>
    <xdr:sp macro="" textlink="">
      <xdr:nvSpPr>
        <xdr:cNvPr id="874" name="TextBox 873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408</xdr:row>
      <xdr:rowOff>0</xdr:rowOff>
    </xdr:from>
    <xdr:ext cx="65" cy="172227"/>
    <xdr:sp macro="" textlink="">
      <xdr:nvSpPr>
        <xdr:cNvPr id="875" name="TextBox 874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408</xdr:row>
      <xdr:rowOff>0</xdr:rowOff>
    </xdr:from>
    <xdr:ext cx="65" cy="172227"/>
    <xdr:sp macro="" textlink="">
      <xdr:nvSpPr>
        <xdr:cNvPr id="876" name="TextBox 875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408</xdr:row>
      <xdr:rowOff>0</xdr:rowOff>
    </xdr:from>
    <xdr:ext cx="65" cy="172227"/>
    <xdr:sp macro="" textlink="">
      <xdr:nvSpPr>
        <xdr:cNvPr id="877" name="TextBox 876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408</xdr:row>
      <xdr:rowOff>0</xdr:rowOff>
    </xdr:from>
    <xdr:ext cx="65" cy="172227"/>
    <xdr:sp macro="" textlink="">
      <xdr:nvSpPr>
        <xdr:cNvPr id="878" name="TextBox 877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408</xdr:row>
      <xdr:rowOff>0</xdr:rowOff>
    </xdr:from>
    <xdr:ext cx="65" cy="172227"/>
    <xdr:sp macro="" textlink="">
      <xdr:nvSpPr>
        <xdr:cNvPr id="879" name="TextBox 878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408</xdr:row>
      <xdr:rowOff>0</xdr:rowOff>
    </xdr:from>
    <xdr:ext cx="65" cy="172227"/>
    <xdr:sp macro="" textlink="">
      <xdr:nvSpPr>
        <xdr:cNvPr id="880" name="TextBox 879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408</xdr:row>
      <xdr:rowOff>0</xdr:rowOff>
    </xdr:from>
    <xdr:ext cx="65" cy="172227"/>
    <xdr:sp macro="" textlink="">
      <xdr:nvSpPr>
        <xdr:cNvPr id="881" name="TextBox 880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408</xdr:row>
      <xdr:rowOff>0</xdr:rowOff>
    </xdr:from>
    <xdr:ext cx="65" cy="172227"/>
    <xdr:sp macro="" textlink="">
      <xdr:nvSpPr>
        <xdr:cNvPr id="882" name="TextBox 881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408</xdr:row>
      <xdr:rowOff>0</xdr:rowOff>
    </xdr:from>
    <xdr:ext cx="65" cy="172227"/>
    <xdr:sp macro="" textlink="">
      <xdr:nvSpPr>
        <xdr:cNvPr id="883" name="TextBox 882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884" name="TextBox 883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885" name="TextBox 884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886" name="TextBox 885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887" name="TextBox 886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888" name="TextBox 887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889" name="TextBox 888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890" name="TextBox 889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891" name="TextBox 890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892" name="TextBox 891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893" name="TextBox 892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894" name="TextBox 893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895" name="TextBox 894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896" name="TextBox 895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897" name="TextBox 896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898" name="TextBox 897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899" name="TextBox 898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00" name="TextBox 899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01" name="TextBox 900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02" name="TextBox 901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03" name="TextBox 902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04" name="TextBox 903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05" name="TextBox 904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06" name="TextBox 905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07" name="TextBox 906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08" name="TextBox 907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09" name="TextBox 908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10" name="TextBox 909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11" name="TextBox 910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12" name="TextBox 911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13" name="TextBox 912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14" name="TextBox 913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15" name="TextBox 914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16" name="TextBox 915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17" name="TextBox 916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18" name="TextBox 917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19" name="TextBox 918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20" name="TextBox 919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21" name="TextBox 920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22" name="TextBox 921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23" name="TextBox 922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24" name="TextBox 923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25" name="TextBox 924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26" name="TextBox 925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27" name="TextBox 926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28" name="TextBox 927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29" name="TextBox 928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30" name="TextBox 929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31" name="TextBox 930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32" name="TextBox 931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33" name="TextBox 932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34" name="TextBox 933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35" name="TextBox 934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36" name="TextBox 935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37" name="TextBox 936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38" name="TextBox 937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403</xdr:row>
      <xdr:rowOff>0</xdr:rowOff>
    </xdr:from>
    <xdr:ext cx="65" cy="172227"/>
    <xdr:sp macro="" textlink="">
      <xdr:nvSpPr>
        <xdr:cNvPr id="939" name="TextBox 938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40" name="TextBox 939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41" name="TextBox 940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42" name="TextBox 941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43" name="TextBox 942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44" name="TextBox 943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45" name="TextBox 944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46" name="TextBox 945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47" name="TextBox 946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48" name="TextBox 947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49" name="TextBox 948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50" name="TextBox 949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51" name="TextBox 950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52" name="TextBox 951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53" name="TextBox 952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54" name="TextBox 953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55" name="TextBox 954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56" name="TextBox 955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57" name="TextBox 956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58" name="TextBox 957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59" name="TextBox 958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60" name="TextBox 959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61" name="TextBox 960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62" name="TextBox 961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63" name="TextBox 962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64" name="TextBox 963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65" name="TextBox 964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66" name="TextBox 965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67" name="TextBox 966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68" name="TextBox 967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69" name="TextBox 968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70" name="TextBox 969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71" name="TextBox 970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72" name="TextBox 971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73" name="TextBox 972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74" name="TextBox 973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75" name="TextBox 974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76" name="TextBox 975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77" name="TextBox 976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78" name="TextBox 977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79" name="TextBox 978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80" name="TextBox 979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81" name="TextBox 980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82" name="TextBox 981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83" name="TextBox 982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84" name="TextBox 983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85" name="TextBox 984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86" name="TextBox 985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87" name="TextBox 986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88" name="TextBox 987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89" name="TextBox 988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90" name="TextBox 989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91" name="TextBox 990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92" name="TextBox 991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93" name="TextBox 992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94" name="TextBox 993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995" name="TextBox 994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996" name="TextBox 995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997" name="TextBox 996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998" name="TextBox 997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999" name="TextBox 998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00" name="TextBox 999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01" name="TextBox 1000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02" name="TextBox 1001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03" name="TextBox 1002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04" name="TextBox 1003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05" name="TextBox 1004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06" name="TextBox 1005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07" name="TextBox 1006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08" name="TextBox 1007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09" name="TextBox 1008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10" name="TextBox 1009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11" name="TextBox 1010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12" name="TextBox 1011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13" name="TextBox 1012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14" name="TextBox 1013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15" name="TextBox 1014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16" name="TextBox 1015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17" name="TextBox 1016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18" name="TextBox 1017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19" name="TextBox 1018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20" name="TextBox 1019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21" name="TextBox 1020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22" name="TextBox 1021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23" name="TextBox 1022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24" name="TextBox 1023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25" name="TextBox 1024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26" name="TextBox 1025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27" name="TextBox 1026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28" name="TextBox 1027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29" name="TextBox 1028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30" name="TextBox 1029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31" name="TextBox 1030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32" name="TextBox 1031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33" name="TextBox 1032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34" name="TextBox 1033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35" name="TextBox 1034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36" name="TextBox 1035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37" name="TextBox 1036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38" name="TextBox 1037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39" name="TextBox 1038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40" name="TextBox 1039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41" name="TextBox 1040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42" name="TextBox 1041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43" name="TextBox 1042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44" name="TextBox 1043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45" name="TextBox 1044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46" name="TextBox 1045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47" name="TextBox 1046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48" name="TextBox 1047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49" name="TextBox 1048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50" name="TextBox 1049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51" name="TextBox 1050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52" name="TextBox 1051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53" name="TextBox 1052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54" name="TextBox 1053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55" name="TextBox 1054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56" name="TextBox 1055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57" name="TextBox 1056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58" name="TextBox 1057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59" name="TextBox 1058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60" name="TextBox 1059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61" name="TextBox 1060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62" name="TextBox 1061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63" name="TextBox 1062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64" name="TextBox 1063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65" name="TextBox 1064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66" name="TextBox 1065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67" name="TextBox 1066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68" name="TextBox 1067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69" name="TextBox 1068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70" name="TextBox 1069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71" name="TextBox 1070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72" name="TextBox 1071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73" name="TextBox 1072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74" name="TextBox 1073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75" name="TextBox 1074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76" name="TextBox 1075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77" name="TextBox 1076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78" name="TextBox 1077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79" name="TextBox 1078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80" name="TextBox 1079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81" name="TextBox 1080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82" name="TextBox 1081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83" name="TextBox 1082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84" name="TextBox 1083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85" name="TextBox 1084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86" name="TextBox 1085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87" name="TextBox 1086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88" name="TextBox 1087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89" name="TextBox 1088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90" name="TextBox 1089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91" name="TextBox 1090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92" name="TextBox 1091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93" name="TextBox 1092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94" name="TextBox 1093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95" name="TextBox 1094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96" name="TextBox 1095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97" name="TextBox 1096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98" name="TextBox 1097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099" name="TextBox 1098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100" name="TextBox 1099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101" name="TextBox 1100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102" name="TextBox 1101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103" name="TextBox 1102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104" name="TextBox 1103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105" name="TextBox 1104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106" name="TextBox 1105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404</xdr:row>
      <xdr:rowOff>0</xdr:rowOff>
    </xdr:from>
    <xdr:ext cx="65" cy="172227"/>
    <xdr:sp macro="" textlink="">
      <xdr:nvSpPr>
        <xdr:cNvPr id="1107" name="TextBox 1106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08" name="TextBox 1107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09" name="TextBox 1108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10" name="TextBox 1109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11" name="TextBox 1110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12" name="TextBox 1111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13" name="TextBox 1112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14" name="TextBox 1113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15" name="TextBox 1114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16" name="TextBox 1115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17" name="TextBox 1116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18" name="TextBox 1117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19" name="TextBox 1118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20" name="TextBox 1119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21" name="TextBox 1120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22" name="TextBox 1121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23" name="TextBox 1122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24" name="TextBox 1123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25" name="TextBox 1124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26" name="TextBox 1125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27" name="TextBox 1126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28" name="TextBox 1127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29" name="TextBox 1128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30" name="TextBox 1129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31" name="TextBox 1130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32" name="TextBox 1131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33" name="TextBox 1132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34" name="TextBox 1133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35" name="TextBox 1134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36" name="TextBox 1135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37" name="TextBox 1136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38" name="TextBox 1137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39" name="TextBox 1138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40" name="TextBox 1139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41" name="TextBox 1140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42" name="TextBox 1141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43" name="TextBox 1142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44" name="TextBox 1143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45" name="TextBox 1144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46" name="TextBox 1145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47" name="TextBox 1146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48" name="TextBox 1147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49" name="TextBox 1148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50" name="TextBox 1149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51" name="TextBox 1150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52" name="TextBox 1151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53" name="TextBox 1152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54" name="TextBox 1153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55" name="TextBox 1154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56" name="TextBox 1155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57" name="TextBox 1156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58" name="TextBox 1157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59" name="TextBox 1158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60" name="TextBox 1159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61" name="TextBox 1160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62" name="TextBox 1161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163" name="TextBox 1162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164" name="TextBox 1163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165" name="TextBox 1164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166" name="TextBox 1165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167" name="TextBox 1166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168" name="TextBox 1167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169" name="TextBox 1168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170" name="TextBox 1169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171" name="TextBox 1170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172" name="TextBox 1171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173" name="TextBox 1172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174" name="TextBox 1173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175" name="TextBox 1174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176" name="TextBox 1175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177" name="TextBox 1176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178" name="TextBox 1177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179" name="TextBox 1178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180" name="TextBox 1179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181" name="TextBox 1180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182" name="TextBox 1181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183" name="TextBox 1182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184" name="TextBox 1183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185" name="TextBox 1184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186" name="TextBox 1185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187" name="TextBox 1186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188" name="TextBox 1187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189" name="TextBox 1188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190" name="TextBox 1189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191" name="TextBox 1190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192" name="TextBox 1191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193" name="TextBox 1192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194" name="TextBox 1193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195" name="TextBox 1194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196" name="TextBox 1195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197" name="TextBox 1196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198" name="TextBox 1197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199" name="TextBox 1198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200" name="TextBox 1199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201" name="TextBox 1200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202" name="TextBox 1201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203" name="TextBox 1202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204" name="TextBox 1203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205" name="TextBox 1204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206" name="TextBox 1205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207" name="TextBox 1206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208" name="TextBox 1207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209" name="TextBox 1208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210" name="TextBox 1209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211" name="TextBox 1210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212" name="TextBox 1211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213" name="TextBox 1212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214" name="TextBox 1213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215" name="TextBox 1214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216" name="TextBox 1215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217" name="TextBox 1216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218" name="TextBox 1217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407</xdr:row>
      <xdr:rowOff>0</xdr:rowOff>
    </xdr:from>
    <xdr:ext cx="65" cy="172227"/>
    <xdr:sp macro="" textlink="">
      <xdr:nvSpPr>
        <xdr:cNvPr id="1219" name="TextBox 1218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20" name="TextBox 1219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21" name="TextBox 1220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22" name="TextBox 1221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23" name="TextBox 1222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24" name="TextBox 1223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25" name="TextBox 1224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26" name="TextBox 1225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27" name="TextBox 1226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28" name="TextBox 1227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29" name="TextBox 1228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30" name="TextBox 1229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31" name="TextBox 1230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32" name="TextBox 1231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33" name="TextBox 1232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34" name="TextBox 1233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35" name="TextBox 1234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36" name="TextBox 1235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37" name="TextBox 1236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38" name="TextBox 1237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39" name="TextBox 1238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40" name="TextBox 1239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41" name="TextBox 1240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42" name="TextBox 1241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43" name="TextBox 1242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44" name="TextBox 1243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45" name="TextBox 1244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46" name="TextBox 1245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47" name="TextBox 1246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48" name="TextBox 1247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49" name="TextBox 1248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50" name="TextBox 1249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51" name="TextBox 1250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52" name="TextBox 1251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53" name="TextBox 1252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54" name="TextBox 1253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55" name="TextBox 1254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56" name="TextBox 1255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57" name="TextBox 1256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58" name="TextBox 1257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59" name="TextBox 1258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60" name="TextBox 1259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61" name="TextBox 1260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62" name="TextBox 1261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63" name="TextBox 1262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64" name="TextBox 1263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65" name="TextBox 1264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66" name="TextBox 1265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67" name="TextBox 1266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68" name="TextBox 1267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69" name="TextBox 1268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70" name="TextBox 1269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71" name="TextBox 1270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72" name="TextBox 1271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73" name="TextBox 1272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74" name="TextBox 1273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406</xdr:row>
      <xdr:rowOff>0</xdr:rowOff>
    </xdr:from>
    <xdr:ext cx="65" cy="172227"/>
    <xdr:sp macro="" textlink="">
      <xdr:nvSpPr>
        <xdr:cNvPr id="1275" name="TextBox 1274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409</xdr:row>
      <xdr:rowOff>0</xdr:rowOff>
    </xdr:from>
    <xdr:ext cx="65" cy="172227"/>
    <xdr:sp macro="" textlink="">
      <xdr:nvSpPr>
        <xdr:cNvPr id="1276" name="TextBox 1275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409</xdr:row>
      <xdr:rowOff>0</xdr:rowOff>
    </xdr:from>
    <xdr:ext cx="65" cy="172227"/>
    <xdr:sp macro="" textlink="">
      <xdr:nvSpPr>
        <xdr:cNvPr id="1277" name="TextBox 1276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409</xdr:row>
      <xdr:rowOff>0</xdr:rowOff>
    </xdr:from>
    <xdr:ext cx="65" cy="172227"/>
    <xdr:sp macro="" textlink="">
      <xdr:nvSpPr>
        <xdr:cNvPr id="1278" name="TextBox 1277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409</xdr:row>
      <xdr:rowOff>0</xdr:rowOff>
    </xdr:from>
    <xdr:ext cx="65" cy="172227"/>
    <xdr:sp macro="" textlink="">
      <xdr:nvSpPr>
        <xdr:cNvPr id="1279" name="TextBox 1278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409</xdr:row>
      <xdr:rowOff>0</xdr:rowOff>
    </xdr:from>
    <xdr:ext cx="65" cy="172227"/>
    <xdr:sp macro="" textlink="">
      <xdr:nvSpPr>
        <xdr:cNvPr id="1280" name="TextBox 1279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409</xdr:row>
      <xdr:rowOff>0</xdr:rowOff>
    </xdr:from>
    <xdr:ext cx="65" cy="172227"/>
    <xdr:sp macro="" textlink="">
      <xdr:nvSpPr>
        <xdr:cNvPr id="1281" name="TextBox 1280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409</xdr:row>
      <xdr:rowOff>0</xdr:rowOff>
    </xdr:from>
    <xdr:ext cx="65" cy="172227"/>
    <xdr:sp macro="" textlink="">
      <xdr:nvSpPr>
        <xdr:cNvPr id="1282" name="TextBox 1281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409</xdr:row>
      <xdr:rowOff>0</xdr:rowOff>
    </xdr:from>
    <xdr:ext cx="65" cy="172227"/>
    <xdr:sp macro="" textlink="">
      <xdr:nvSpPr>
        <xdr:cNvPr id="1283" name="TextBox 1282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409</xdr:row>
      <xdr:rowOff>0</xdr:rowOff>
    </xdr:from>
    <xdr:ext cx="65" cy="172227"/>
    <xdr:sp macro="" textlink="">
      <xdr:nvSpPr>
        <xdr:cNvPr id="1284" name="TextBox 1283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409</xdr:row>
      <xdr:rowOff>0</xdr:rowOff>
    </xdr:from>
    <xdr:ext cx="65" cy="172227"/>
    <xdr:sp macro="" textlink="">
      <xdr:nvSpPr>
        <xdr:cNvPr id="1285" name="TextBox 1284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409</xdr:row>
      <xdr:rowOff>0</xdr:rowOff>
    </xdr:from>
    <xdr:ext cx="65" cy="172227"/>
    <xdr:sp macro="" textlink="">
      <xdr:nvSpPr>
        <xdr:cNvPr id="1286" name="TextBox 1285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409</xdr:row>
      <xdr:rowOff>0</xdr:rowOff>
    </xdr:from>
    <xdr:ext cx="65" cy="172227"/>
    <xdr:sp macro="" textlink="">
      <xdr:nvSpPr>
        <xdr:cNvPr id="1287" name="TextBox 1286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409</xdr:row>
      <xdr:rowOff>0</xdr:rowOff>
    </xdr:from>
    <xdr:ext cx="65" cy="172227"/>
    <xdr:sp macro="" textlink="">
      <xdr:nvSpPr>
        <xdr:cNvPr id="1288" name="TextBox 1287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409</xdr:row>
      <xdr:rowOff>0</xdr:rowOff>
    </xdr:from>
    <xdr:ext cx="65" cy="172227"/>
    <xdr:sp macro="" textlink="">
      <xdr:nvSpPr>
        <xdr:cNvPr id="1289" name="TextBox 1288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409</xdr:row>
      <xdr:rowOff>0</xdr:rowOff>
    </xdr:from>
    <xdr:ext cx="65" cy="172227"/>
    <xdr:sp macro="" textlink="">
      <xdr:nvSpPr>
        <xdr:cNvPr id="1290" name="TextBox 1289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409</xdr:row>
      <xdr:rowOff>0</xdr:rowOff>
    </xdr:from>
    <xdr:ext cx="65" cy="172227"/>
    <xdr:sp macro="" textlink="">
      <xdr:nvSpPr>
        <xdr:cNvPr id="1291" name="TextBox 1290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409</xdr:row>
      <xdr:rowOff>0</xdr:rowOff>
    </xdr:from>
    <xdr:ext cx="65" cy="172227"/>
    <xdr:sp macro="" textlink="">
      <xdr:nvSpPr>
        <xdr:cNvPr id="1292" name="TextBox 1291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409</xdr:row>
      <xdr:rowOff>0</xdr:rowOff>
    </xdr:from>
    <xdr:ext cx="65" cy="172227"/>
    <xdr:sp macro="" textlink="">
      <xdr:nvSpPr>
        <xdr:cNvPr id="1293" name="TextBox 1292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409</xdr:row>
      <xdr:rowOff>0</xdr:rowOff>
    </xdr:from>
    <xdr:ext cx="65" cy="172227"/>
    <xdr:sp macro="" textlink="">
      <xdr:nvSpPr>
        <xdr:cNvPr id="1294" name="TextBox 1293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409</xdr:row>
      <xdr:rowOff>0</xdr:rowOff>
    </xdr:from>
    <xdr:ext cx="65" cy="172227"/>
    <xdr:sp macro="" textlink="">
      <xdr:nvSpPr>
        <xdr:cNvPr id="1295" name="TextBox 1294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409</xdr:row>
      <xdr:rowOff>0</xdr:rowOff>
    </xdr:from>
    <xdr:ext cx="65" cy="172227"/>
    <xdr:sp macro="" textlink="">
      <xdr:nvSpPr>
        <xdr:cNvPr id="1296" name="TextBox 1295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409</xdr:row>
      <xdr:rowOff>0</xdr:rowOff>
    </xdr:from>
    <xdr:ext cx="65" cy="172227"/>
    <xdr:sp macro="" textlink="">
      <xdr:nvSpPr>
        <xdr:cNvPr id="1297" name="TextBox 1296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409</xdr:row>
      <xdr:rowOff>0</xdr:rowOff>
    </xdr:from>
    <xdr:ext cx="65" cy="172227"/>
    <xdr:sp macro="" textlink="">
      <xdr:nvSpPr>
        <xdr:cNvPr id="1298" name="TextBox 1297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409</xdr:row>
      <xdr:rowOff>0</xdr:rowOff>
    </xdr:from>
    <xdr:ext cx="65" cy="172227"/>
    <xdr:sp macro="" textlink="">
      <xdr:nvSpPr>
        <xdr:cNvPr id="1299" name="TextBox 1298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409</xdr:row>
      <xdr:rowOff>0</xdr:rowOff>
    </xdr:from>
    <xdr:ext cx="65" cy="172227"/>
    <xdr:sp macro="" textlink="">
      <xdr:nvSpPr>
        <xdr:cNvPr id="1300" name="TextBox 1299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409</xdr:row>
      <xdr:rowOff>0</xdr:rowOff>
    </xdr:from>
    <xdr:ext cx="65" cy="172227"/>
    <xdr:sp macro="" textlink="">
      <xdr:nvSpPr>
        <xdr:cNvPr id="1301" name="TextBox 1300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409</xdr:row>
      <xdr:rowOff>0</xdr:rowOff>
    </xdr:from>
    <xdr:ext cx="65" cy="172227"/>
    <xdr:sp macro="" textlink="">
      <xdr:nvSpPr>
        <xdr:cNvPr id="1302" name="TextBox 1301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409</xdr:row>
      <xdr:rowOff>0</xdr:rowOff>
    </xdr:from>
    <xdr:ext cx="65" cy="172227"/>
    <xdr:sp macro="" textlink="">
      <xdr:nvSpPr>
        <xdr:cNvPr id="1303" name="TextBox 1302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410</xdr:row>
      <xdr:rowOff>0</xdr:rowOff>
    </xdr:from>
    <xdr:ext cx="65" cy="172227"/>
    <xdr:sp macro="" textlink="">
      <xdr:nvSpPr>
        <xdr:cNvPr id="1304" name="TextBox 1303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410</xdr:row>
      <xdr:rowOff>0</xdr:rowOff>
    </xdr:from>
    <xdr:ext cx="65" cy="172227"/>
    <xdr:sp macro="" textlink="">
      <xdr:nvSpPr>
        <xdr:cNvPr id="1305" name="TextBox 1304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410</xdr:row>
      <xdr:rowOff>0</xdr:rowOff>
    </xdr:from>
    <xdr:ext cx="65" cy="172227"/>
    <xdr:sp macro="" textlink="">
      <xdr:nvSpPr>
        <xdr:cNvPr id="1306" name="TextBox 1305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410</xdr:row>
      <xdr:rowOff>0</xdr:rowOff>
    </xdr:from>
    <xdr:ext cx="65" cy="172227"/>
    <xdr:sp macro="" textlink="">
      <xdr:nvSpPr>
        <xdr:cNvPr id="1307" name="TextBox 1306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410</xdr:row>
      <xdr:rowOff>0</xdr:rowOff>
    </xdr:from>
    <xdr:ext cx="65" cy="172227"/>
    <xdr:sp macro="" textlink="">
      <xdr:nvSpPr>
        <xdr:cNvPr id="1308" name="TextBox 1307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410</xdr:row>
      <xdr:rowOff>0</xdr:rowOff>
    </xdr:from>
    <xdr:ext cx="65" cy="172227"/>
    <xdr:sp macro="" textlink="">
      <xdr:nvSpPr>
        <xdr:cNvPr id="1309" name="TextBox 1308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410</xdr:row>
      <xdr:rowOff>0</xdr:rowOff>
    </xdr:from>
    <xdr:ext cx="65" cy="172227"/>
    <xdr:sp macro="" textlink="">
      <xdr:nvSpPr>
        <xdr:cNvPr id="1310" name="TextBox 1309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410</xdr:row>
      <xdr:rowOff>0</xdr:rowOff>
    </xdr:from>
    <xdr:ext cx="65" cy="172227"/>
    <xdr:sp macro="" textlink="">
      <xdr:nvSpPr>
        <xdr:cNvPr id="1311" name="TextBox 1310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410</xdr:row>
      <xdr:rowOff>0</xdr:rowOff>
    </xdr:from>
    <xdr:ext cx="65" cy="172227"/>
    <xdr:sp macro="" textlink="">
      <xdr:nvSpPr>
        <xdr:cNvPr id="1312" name="TextBox 1311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410</xdr:row>
      <xdr:rowOff>0</xdr:rowOff>
    </xdr:from>
    <xdr:ext cx="65" cy="172227"/>
    <xdr:sp macro="" textlink="">
      <xdr:nvSpPr>
        <xdr:cNvPr id="1313" name="TextBox 1312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410</xdr:row>
      <xdr:rowOff>0</xdr:rowOff>
    </xdr:from>
    <xdr:ext cx="65" cy="172227"/>
    <xdr:sp macro="" textlink="">
      <xdr:nvSpPr>
        <xdr:cNvPr id="1314" name="TextBox 1313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410</xdr:row>
      <xdr:rowOff>0</xdr:rowOff>
    </xdr:from>
    <xdr:ext cx="65" cy="172227"/>
    <xdr:sp macro="" textlink="">
      <xdr:nvSpPr>
        <xdr:cNvPr id="1315" name="TextBox 1314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410</xdr:row>
      <xdr:rowOff>0</xdr:rowOff>
    </xdr:from>
    <xdr:ext cx="65" cy="172227"/>
    <xdr:sp macro="" textlink="">
      <xdr:nvSpPr>
        <xdr:cNvPr id="1316" name="TextBox 1315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410</xdr:row>
      <xdr:rowOff>0</xdr:rowOff>
    </xdr:from>
    <xdr:ext cx="65" cy="172227"/>
    <xdr:sp macro="" textlink="">
      <xdr:nvSpPr>
        <xdr:cNvPr id="1317" name="TextBox 1316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410</xdr:row>
      <xdr:rowOff>0</xdr:rowOff>
    </xdr:from>
    <xdr:ext cx="65" cy="172227"/>
    <xdr:sp macro="" textlink="">
      <xdr:nvSpPr>
        <xdr:cNvPr id="1318" name="TextBox 1317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410</xdr:row>
      <xdr:rowOff>0</xdr:rowOff>
    </xdr:from>
    <xdr:ext cx="65" cy="172227"/>
    <xdr:sp macro="" textlink="">
      <xdr:nvSpPr>
        <xdr:cNvPr id="1319" name="TextBox 1318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410</xdr:row>
      <xdr:rowOff>0</xdr:rowOff>
    </xdr:from>
    <xdr:ext cx="65" cy="172227"/>
    <xdr:sp macro="" textlink="">
      <xdr:nvSpPr>
        <xdr:cNvPr id="1320" name="TextBox 1319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410</xdr:row>
      <xdr:rowOff>0</xdr:rowOff>
    </xdr:from>
    <xdr:ext cx="65" cy="172227"/>
    <xdr:sp macro="" textlink="">
      <xdr:nvSpPr>
        <xdr:cNvPr id="1321" name="TextBox 1320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410</xdr:row>
      <xdr:rowOff>0</xdr:rowOff>
    </xdr:from>
    <xdr:ext cx="65" cy="172227"/>
    <xdr:sp macro="" textlink="">
      <xdr:nvSpPr>
        <xdr:cNvPr id="1322" name="TextBox 1321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410</xdr:row>
      <xdr:rowOff>0</xdr:rowOff>
    </xdr:from>
    <xdr:ext cx="65" cy="172227"/>
    <xdr:sp macro="" textlink="">
      <xdr:nvSpPr>
        <xdr:cNvPr id="1323" name="TextBox 1322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410</xdr:row>
      <xdr:rowOff>0</xdr:rowOff>
    </xdr:from>
    <xdr:ext cx="65" cy="172227"/>
    <xdr:sp macro="" textlink="">
      <xdr:nvSpPr>
        <xdr:cNvPr id="1324" name="TextBox 1323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410</xdr:row>
      <xdr:rowOff>0</xdr:rowOff>
    </xdr:from>
    <xdr:ext cx="65" cy="172227"/>
    <xdr:sp macro="" textlink="">
      <xdr:nvSpPr>
        <xdr:cNvPr id="1325" name="TextBox 1324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410</xdr:row>
      <xdr:rowOff>0</xdr:rowOff>
    </xdr:from>
    <xdr:ext cx="65" cy="172227"/>
    <xdr:sp macro="" textlink="">
      <xdr:nvSpPr>
        <xdr:cNvPr id="1326" name="TextBox 1325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410</xdr:row>
      <xdr:rowOff>0</xdr:rowOff>
    </xdr:from>
    <xdr:ext cx="65" cy="172227"/>
    <xdr:sp macro="" textlink="">
      <xdr:nvSpPr>
        <xdr:cNvPr id="1327" name="TextBox 1326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410</xdr:row>
      <xdr:rowOff>0</xdr:rowOff>
    </xdr:from>
    <xdr:ext cx="65" cy="172227"/>
    <xdr:sp macro="" textlink="">
      <xdr:nvSpPr>
        <xdr:cNvPr id="1328" name="TextBox 1327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410</xdr:row>
      <xdr:rowOff>0</xdr:rowOff>
    </xdr:from>
    <xdr:ext cx="65" cy="172227"/>
    <xdr:sp macro="" textlink="">
      <xdr:nvSpPr>
        <xdr:cNvPr id="1329" name="TextBox 1328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410</xdr:row>
      <xdr:rowOff>0</xdr:rowOff>
    </xdr:from>
    <xdr:ext cx="65" cy="172227"/>
    <xdr:sp macro="" textlink="">
      <xdr:nvSpPr>
        <xdr:cNvPr id="1330" name="TextBox 1329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410</xdr:row>
      <xdr:rowOff>0</xdr:rowOff>
    </xdr:from>
    <xdr:ext cx="65" cy="172227"/>
    <xdr:sp macro="" textlink="">
      <xdr:nvSpPr>
        <xdr:cNvPr id="1331" name="TextBox 1330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32" name="TextBox 1331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33" name="TextBox 1332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34" name="TextBox 1333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35" name="TextBox 1334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36" name="TextBox 1335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37" name="TextBox 1336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38" name="TextBox 1337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39" name="TextBox 1338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40" name="TextBox 1339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41" name="TextBox 1340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42" name="TextBox 1341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43" name="TextBox 1342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44" name="TextBox 1343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45" name="TextBox 1344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46" name="TextBox 1345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47" name="TextBox 1346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48" name="TextBox 1347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49" name="TextBox 1348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50" name="TextBox 1349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51" name="TextBox 1350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52" name="TextBox 1351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53" name="TextBox 1352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54" name="TextBox 1353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55" name="TextBox 1354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56" name="TextBox 1355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57" name="TextBox 1356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58" name="TextBox 1357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59" name="TextBox 1358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60" name="TextBox 1359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61" name="TextBox 1360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62" name="TextBox 1361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63" name="TextBox 1362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64" name="TextBox 1363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65" name="TextBox 1364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66" name="TextBox 1365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67" name="TextBox 1366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68" name="TextBox 1367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69" name="TextBox 1368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70" name="TextBox 1369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71" name="TextBox 1370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72" name="TextBox 1371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73" name="TextBox 1372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74" name="TextBox 1373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75" name="TextBox 1374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76" name="TextBox 1375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77" name="TextBox 1376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78" name="TextBox 1377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79" name="TextBox 1378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80" name="TextBox 1379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81" name="TextBox 1380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82" name="TextBox 1381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83" name="TextBox 1382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84" name="TextBox 1383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85" name="TextBox 1384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86" name="TextBox 1385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411</xdr:row>
      <xdr:rowOff>0</xdr:rowOff>
    </xdr:from>
    <xdr:ext cx="65" cy="172227"/>
    <xdr:sp macro="" textlink="">
      <xdr:nvSpPr>
        <xdr:cNvPr id="1387" name="TextBox 1386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412</xdr:row>
      <xdr:rowOff>0</xdr:rowOff>
    </xdr:from>
    <xdr:ext cx="65" cy="172227"/>
    <xdr:sp macro="" textlink="">
      <xdr:nvSpPr>
        <xdr:cNvPr id="1388" name="TextBox 1387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412</xdr:row>
      <xdr:rowOff>0</xdr:rowOff>
    </xdr:from>
    <xdr:ext cx="65" cy="172227"/>
    <xdr:sp macro="" textlink="">
      <xdr:nvSpPr>
        <xdr:cNvPr id="1389" name="TextBox 1388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412</xdr:row>
      <xdr:rowOff>0</xdr:rowOff>
    </xdr:from>
    <xdr:ext cx="65" cy="172227"/>
    <xdr:sp macro="" textlink="">
      <xdr:nvSpPr>
        <xdr:cNvPr id="1390" name="TextBox 1389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412</xdr:row>
      <xdr:rowOff>0</xdr:rowOff>
    </xdr:from>
    <xdr:ext cx="65" cy="172227"/>
    <xdr:sp macro="" textlink="">
      <xdr:nvSpPr>
        <xdr:cNvPr id="1391" name="TextBox 1390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412</xdr:row>
      <xdr:rowOff>0</xdr:rowOff>
    </xdr:from>
    <xdr:ext cx="65" cy="172227"/>
    <xdr:sp macro="" textlink="">
      <xdr:nvSpPr>
        <xdr:cNvPr id="1392" name="TextBox 1391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412</xdr:row>
      <xdr:rowOff>0</xdr:rowOff>
    </xdr:from>
    <xdr:ext cx="65" cy="172227"/>
    <xdr:sp macro="" textlink="">
      <xdr:nvSpPr>
        <xdr:cNvPr id="1393" name="TextBox 1392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412</xdr:row>
      <xdr:rowOff>0</xdr:rowOff>
    </xdr:from>
    <xdr:ext cx="65" cy="172227"/>
    <xdr:sp macro="" textlink="">
      <xdr:nvSpPr>
        <xdr:cNvPr id="1394" name="TextBox 1393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412</xdr:row>
      <xdr:rowOff>0</xdr:rowOff>
    </xdr:from>
    <xdr:ext cx="65" cy="172227"/>
    <xdr:sp macro="" textlink="">
      <xdr:nvSpPr>
        <xdr:cNvPr id="1395" name="TextBox 1394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412</xdr:row>
      <xdr:rowOff>0</xdr:rowOff>
    </xdr:from>
    <xdr:ext cx="65" cy="172227"/>
    <xdr:sp macro="" textlink="">
      <xdr:nvSpPr>
        <xdr:cNvPr id="1396" name="TextBox 1395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412</xdr:row>
      <xdr:rowOff>0</xdr:rowOff>
    </xdr:from>
    <xdr:ext cx="65" cy="172227"/>
    <xdr:sp macro="" textlink="">
      <xdr:nvSpPr>
        <xdr:cNvPr id="1397" name="TextBox 1396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412</xdr:row>
      <xdr:rowOff>0</xdr:rowOff>
    </xdr:from>
    <xdr:ext cx="65" cy="172227"/>
    <xdr:sp macro="" textlink="">
      <xdr:nvSpPr>
        <xdr:cNvPr id="1398" name="TextBox 1397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412</xdr:row>
      <xdr:rowOff>0</xdr:rowOff>
    </xdr:from>
    <xdr:ext cx="65" cy="172227"/>
    <xdr:sp macro="" textlink="">
      <xdr:nvSpPr>
        <xdr:cNvPr id="1399" name="TextBox 1398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412</xdr:row>
      <xdr:rowOff>0</xdr:rowOff>
    </xdr:from>
    <xdr:ext cx="65" cy="172227"/>
    <xdr:sp macro="" textlink="">
      <xdr:nvSpPr>
        <xdr:cNvPr id="1400" name="TextBox 1399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412</xdr:row>
      <xdr:rowOff>0</xdr:rowOff>
    </xdr:from>
    <xdr:ext cx="65" cy="172227"/>
    <xdr:sp macro="" textlink="">
      <xdr:nvSpPr>
        <xdr:cNvPr id="1401" name="TextBox 1400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412</xdr:row>
      <xdr:rowOff>0</xdr:rowOff>
    </xdr:from>
    <xdr:ext cx="65" cy="172227"/>
    <xdr:sp macro="" textlink="">
      <xdr:nvSpPr>
        <xdr:cNvPr id="1402" name="TextBox 1401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412</xdr:row>
      <xdr:rowOff>0</xdr:rowOff>
    </xdr:from>
    <xdr:ext cx="65" cy="172227"/>
    <xdr:sp macro="" textlink="">
      <xdr:nvSpPr>
        <xdr:cNvPr id="1403" name="TextBox 1402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412</xdr:row>
      <xdr:rowOff>0</xdr:rowOff>
    </xdr:from>
    <xdr:ext cx="65" cy="172227"/>
    <xdr:sp macro="" textlink="">
      <xdr:nvSpPr>
        <xdr:cNvPr id="1404" name="TextBox 1403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412</xdr:row>
      <xdr:rowOff>0</xdr:rowOff>
    </xdr:from>
    <xdr:ext cx="65" cy="172227"/>
    <xdr:sp macro="" textlink="">
      <xdr:nvSpPr>
        <xdr:cNvPr id="1405" name="TextBox 1404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412</xdr:row>
      <xdr:rowOff>0</xdr:rowOff>
    </xdr:from>
    <xdr:ext cx="65" cy="172227"/>
    <xdr:sp macro="" textlink="">
      <xdr:nvSpPr>
        <xdr:cNvPr id="1406" name="TextBox 1405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412</xdr:row>
      <xdr:rowOff>0</xdr:rowOff>
    </xdr:from>
    <xdr:ext cx="65" cy="172227"/>
    <xdr:sp macro="" textlink="">
      <xdr:nvSpPr>
        <xdr:cNvPr id="1407" name="TextBox 1406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412</xdr:row>
      <xdr:rowOff>0</xdr:rowOff>
    </xdr:from>
    <xdr:ext cx="65" cy="172227"/>
    <xdr:sp macro="" textlink="">
      <xdr:nvSpPr>
        <xdr:cNvPr id="1408" name="TextBox 1407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412</xdr:row>
      <xdr:rowOff>0</xdr:rowOff>
    </xdr:from>
    <xdr:ext cx="65" cy="172227"/>
    <xdr:sp macro="" textlink="">
      <xdr:nvSpPr>
        <xdr:cNvPr id="1409" name="TextBox 1408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412</xdr:row>
      <xdr:rowOff>0</xdr:rowOff>
    </xdr:from>
    <xdr:ext cx="65" cy="172227"/>
    <xdr:sp macro="" textlink="">
      <xdr:nvSpPr>
        <xdr:cNvPr id="1410" name="TextBox 1409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412</xdr:row>
      <xdr:rowOff>0</xdr:rowOff>
    </xdr:from>
    <xdr:ext cx="65" cy="172227"/>
    <xdr:sp macro="" textlink="">
      <xdr:nvSpPr>
        <xdr:cNvPr id="1411" name="TextBox 1410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412</xdr:row>
      <xdr:rowOff>0</xdr:rowOff>
    </xdr:from>
    <xdr:ext cx="65" cy="172227"/>
    <xdr:sp macro="" textlink="">
      <xdr:nvSpPr>
        <xdr:cNvPr id="1412" name="TextBox 1411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412</xdr:row>
      <xdr:rowOff>0</xdr:rowOff>
    </xdr:from>
    <xdr:ext cx="65" cy="172227"/>
    <xdr:sp macro="" textlink="">
      <xdr:nvSpPr>
        <xdr:cNvPr id="1413" name="TextBox 1412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412</xdr:row>
      <xdr:rowOff>0</xdr:rowOff>
    </xdr:from>
    <xdr:ext cx="65" cy="172227"/>
    <xdr:sp macro="" textlink="">
      <xdr:nvSpPr>
        <xdr:cNvPr id="1414" name="TextBox 1413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412</xdr:row>
      <xdr:rowOff>0</xdr:rowOff>
    </xdr:from>
    <xdr:ext cx="65" cy="172227"/>
    <xdr:sp macro="" textlink="">
      <xdr:nvSpPr>
        <xdr:cNvPr id="1415" name="TextBox 1414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16" name="TextBox 1415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17" name="TextBox 1416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18" name="TextBox 1417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19" name="TextBox 1418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20" name="TextBox 1419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21" name="TextBox 1420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22" name="TextBox 1421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23" name="TextBox 1422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24" name="TextBox 1423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25" name="TextBox 1424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26" name="TextBox 1425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27" name="TextBox 1426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28" name="TextBox 1427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29" name="TextBox 1428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30" name="TextBox 1429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31" name="TextBox 1430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32" name="TextBox 1431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33" name="TextBox 1432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34" name="TextBox 1433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35" name="TextBox 1434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36" name="TextBox 1435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37" name="TextBox 1436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38" name="TextBox 1437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39" name="TextBox 1438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40" name="TextBox 1439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41" name="TextBox 1440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42" name="TextBox 1441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43" name="TextBox 1442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44" name="TextBox 1443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45" name="TextBox 1444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46" name="TextBox 1445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47" name="TextBox 1446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48" name="TextBox 1447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49" name="TextBox 1448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50" name="TextBox 1449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51" name="TextBox 1450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52" name="TextBox 1451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53" name="TextBox 1452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54" name="TextBox 1453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55" name="TextBox 1454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56" name="TextBox 1455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57" name="TextBox 1456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58" name="TextBox 1457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59" name="TextBox 1458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60" name="TextBox 1459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61" name="TextBox 1460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62" name="TextBox 1461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63" name="TextBox 1462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64" name="TextBox 1463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65" name="TextBox 1464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66" name="TextBox 1465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67" name="TextBox 1466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68" name="TextBox 1467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69" name="TextBox 1468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70" name="TextBox 1469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71" name="TextBox 1470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72" name="TextBox 1471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73" name="TextBox 1472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74" name="TextBox 1473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75" name="TextBox 1474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76" name="TextBox 1475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77" name="TextBox 1476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78" name="TextBox 1477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79" name="TextBox 1478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80" name="TextBox 1479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81" name="TextBox 1480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82" name="TextBox 1481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83" name="TextBox 1482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84" name="TextBox 1483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85" name="TextBox 1484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86" name="TextBox 1485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87" name="TextBox 1486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88" name="TextBox 1487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89" name="TextBox 1488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90" name="TextBox 1489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91" name="TextBox 1490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92" name="TextBox 1491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93" name="TextBox 1492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94" name="TextBox 1493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95" name="TextBox 1494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96" name="TextBox 1495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97" name="TextBox 1496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98" name="TextBox 1497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499" name="TextBox 1498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00" name="TextBox 1499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01" name="TextBox 1500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02" name="TextBox 1501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03" name="TextBox 1502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04" name="TextBox 1503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05" name="TextBox 1504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06" name="TextBox 1505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07" name="TextBox 1506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08" name="TextBox 1507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09" name="TextBox 1508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10" name="TextBox 1509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11" name="TextBox 1510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12" name="TextBox 1511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13" name="TextBox 1512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14" name="TextBox 1513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15" name="TextBox 1514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16" name="TextBox 1515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17" name="TextBox 1516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18" name="TextBox 1517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19" name="TextBox 1518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20" name="TextBox 1519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21" name="TextBox 1520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22" name="TextBox 1521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23" name="TextBox 1522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24" name="TextBox 1523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25" name="TextBox 1524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26" name="TextBox 1525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27" name="TextBox 1526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28" name="TextBox 1527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29" name="TextBox 1528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30" name="TextBox 1529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31" name="TextBox 1530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32" name="TextBox 1531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33" name="TextBox 1532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34" name="TextBox 1533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35" name="TextBox 1534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36" name="TextBox 1535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37" name="TextBox 1536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38" name="TextBox 1537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39" name="TextBox 1538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40" name="TextBox 1539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41" name="TextBox 1540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42" name="TextBox 1541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43" name="TextBox 1542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44" name="TextBox 1543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45" name="TextBox 1544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46" name="TextBox 1545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47" name="TextBox 1546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48" name="TextBox 1547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49" name="TextBox 1548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50" name="TextBox 1549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51" name="TextBox 1550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52" name="TextBox 1551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53" name="TextBox 1552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54" name="TextBox 1553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55" name="TextBox 1554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56" name="TextBox 1555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57" name="TextBox 1556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58" name="TextBox 1557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59" name="TextBox 1558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60" name="TextBox 1559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61" name="TextBox 1560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62" name="TextBox 1561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63" name="TextBox 1562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64" name="TextBox 1563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65" name="TextBox 1564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66" name="TextBox 1565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67" name="TextBox 1566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68" name="TextBox 1567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69" name="TextBox 1568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70" name="TextBox 1569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71" name="TextBox 1570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72" name="TextBox 1571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73" name="TextBox 1572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74" name="TextBox 1573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75" name="TextBox 1574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76" name="TextBox 1575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77" name="TextBox 1576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78" name="TextBox 1577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79" name="TextBox 1578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80" name="TextBox 1579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81" name="TextBox 1580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82" name="TextBox 1581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405</xdr:row>
      <xdr:rowOff>0</xdr:rowOff>
    </xdr:from>
    <xdr:ext cx="65" cy="172227"/>
    <xdr:sp macro="" textlink="">
      <xdr:nvSpPr>
        <xdr:cNvPr id="1583" name="TextBox 1582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84" name="TextBox 1583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85" name="TextBox 1584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86" name="TextBox 1585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87" name="TextBox 1586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88" name="TextBox 1587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89" name="TextBox 1588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90" name="TextBox 1589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91" name="TextBox 1590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92" name="TextBox 1591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93" name="TextBox 1592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94" name="TextBox 1593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95" name="TextBox 1594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96" name="TextBox 1595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97" name="TextBox 1596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98" name="TextBox 1597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599" name="TextBox 1598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600" name="TextBox 1599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601" name="TextBox 1600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602" name="TextBox 1601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603" name="TextBox 1602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604" name="TextBox 1603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605" name="TextBox 1604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606" name="TextBox 1605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607" name="TextBox 1606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608" name="TextBox 1607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609" name="TextBox 1608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610" name="TextBox 1609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413</xdr:row>
      <xdr:rowOff>0</xdr:rowOff>
    </xdr:from>
    <xdr:ext cx="65" cy="172227"/>
    <xdr:sp macro="" textlink="">
      <xdr:nvSpPr>
        <xdr:cNvPr id="1611" name="TextBox 1610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530</xdr:row>
      <xdr:rowOff>0</xdr:rowOff>
    </xdr:from>
    <xdr:ext cx="65" cy="172227"/>
    <xdr:sp macro="" textlink="">
      <xdr:nvSpPr>
        <xdr:cNvPr id="1612" name="TextBox 1611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530</xdr:row>
      <xdr:rowOff>0</xdr:rowOff>
    </xdr:from>
    <xdr:ext cx="65" cy="172227"/>
    <xdr:sp macro="" textlink="">
      <xdr:nvSpPr>
        <xdr:cNvPr id="1613" name="TextBox 1612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530</xdr:row>
      <xdr:rowOff>0</xdr:rowOff>
    </xdr:from>
    <xdr:ext cx="65" cy="172227"/>
    <xdr:sp macro="" textlink="">
      <xdr:nvSpPr>
        <xdr:cNvPr id="1614" name="TextBox 1613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530</xdr:row>
      <xdr:rowOff>0</xdr:rowOff>
    </xdr:from>
    <xdr:ext cx="65" cy="172227"/>
    <xdr:sp macro="" textlink="">
      <xdr:nvSpPr>
        <xdr:cNvPr id="1615" name="TextBox 1614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530</xdr:row>
      <xdr:rowOff>0</xdr:rowOff>
    </xdr:from>
    <xdr:ext cx="65" cy="172227"/>
    <xdr:sp macro="" textlink="">
      <xdr:nvSpPr>
        <xdr:cNvPr id="1616" name="TextBox 1615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530</xdr:row>
      <xdr:rowOff>0</xdr:rowOff>
    </xdr:from>
    <xdr:ext cx="65" cy="172227"/>
    <xdr:sp macro="" textlink="">
      <xdr:nvSpPr>
        <xdr:cNvPr id="1617" name="TextBox 1616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530</xdr:row>
      <xdr:rowOff>0</xdr:rowOff>
    </xdr:from>
    <xdr:ext cx="65" cy="172227"/>
    <xdr:sp macro="" textlink="">
      <xdr:nvSpPr>
        <xdr:cNvPr id="1618" name="TextBox 1617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530</xdr:row>
      <xdr:rowOff>0</xdr:rowOff>
    </xdr:from>
    <xdr:ext cx="65" cy="172227"/>
    <xdr:sp macro="" textlink="">
      <xdr:nvSpPr>
        <xdr:cNvPr id="1619" name="TextBox 1618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530</xdr:row>
      <xdr:rowOff>0</xdr:rowOff>
    </xdr:from>
    <xdr:ext cx="65" cy="172227"/>
    <xdr:sp macro="" textlink="">
      <xdr:nvSpPr>
        <xdr:cNvPr id="1620" name="TextBox 1619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530</xdr:row>
      <xdr:rowOff>0</xdr:rowOff>
    </xdr:from>
    <xdr:ext cx="65" cy="172227"/>
    <xdr:sp macro="" textlink="">
      <xdr:nvSpPr>
        <xdr:cNvPr id="1621" name="TextBox 1620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530</xdr:row>
      <xdr:rowOff>0</xdr:rowOff>
    </xdr:from>
    <xdr:ext cx="65" cy="172227"/>
    <xdr:sp macro="" textlink="">
      <xdr:nvSpPr>
        <xdr:cNvPr id="1622" name="TextBox 1621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530</xdr:row>
      <xdr:rowOff>0</xdr:rowOff>
    </xdr:from>
    <xdr:ext cx="65" cy="172227"/>
    <xdr:sp macro="" textlink="">
      <xdr:nvSpPr>
        <xdr:cNvPr id="1623" name="TextBox 1622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530</xdr:row>
      <xdr:rowOff>0</xdr:rowOff>
    </xdr:from>
    <xdr:ext cx="65" cy="172227"/>
    <xdr:sp macro="" textlink="">
      <xdr:nvSpPr>
        <xdr:cNvPr id="1624" name="TextBox 1623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530</xdr:row>
      <xdr:rowOff>0</xdr:rowOff>
    </xdr:from>
    <xdr:ext cx="65" cy="172227"/>
    <xdr:sp macro="" textlink="">
      <xdr:nvSpPr>
        <xdr:cNvPr id="1625" name="TextBox 1624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530</xdr:row>
      <xdr:rowOff>0</xdr:rowOff>
    </xdr:from>
    <xdr:ext cx="65" cy="172227"/>
    <xdr:sp macro="" textlink="">
      <xdr:nvSpPr>
        <xdr:cNvPr id="1626" name="TextBox 1625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530</xdr:row>
      <xdr:rowOff>0</xdr:rowOff>
    </xdr:from>
    <xdr:ext cx="65" cy="172227"/>
    <xdr:sp macro="" textlink="">
      <xdr:nvSpPr>
        <xdr:cNvPr id="1627" name="TextBox 1626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530</xdr:row>
      <xdr:rowOff>0</xdr:rowOff>
    </xdr:from>
    <xdr:ext cx="65" cy="172227"/>
    <xdr:sp macro="" textlink="">
      <xdr:nvSpPr>
        <xdr:cNvPr id="1628" name="TextBox 1627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530</xdr:row>
      <xdr:rowOff>0</xdr:rowOff>
    </xdr:from>
    <xdr:ext cx="65" cy="172227"/>
    <xdr:sp macro="" textlink="">
      <xdr:nvSpPr>
        <xdr:cNvPr id="1629" name="TextBox 1628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530</xdr:row>
      <xdr:rowOff>0</xdr:rowOff>
    </xdr:from>
    <xdr:ext cx="65" cy="172227"/>
    <xdr:sp macro="" textlink="">
      <xdr:nvSpPr>
        <xdr:cNvPr id="1630" name="TextBox 1629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530</xdr:row>
      <xdr:rowOff>0</xdr:rowOff>
    </xdr:from>
    <xdr:ext cx="65" cy="172227"/>
    <xdr:sp macro="" textlink="">
      <xdr:nvSpPr>
        <xdr:cNvPr id="1631" name="TextBox 1630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530</xdr:row>
      <xdr:rowOff>0</xdr:rowOff>
    </xdr:from>
    <xdr:ext cx="65" cy="172227"/>
    <xdr:sp macro="" textlink="">
      <xdr:nvSpPr>
        <xdr:cNvPr id="1632" name="TextBox 1631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530</xdr:row>
      <xdr:rowOff>0</xdr:rowOff>
    </xdr:from>
    <xdr:ext cx="65" cy="172227"/>
    <xdr:sp macro="" textlink="">
      <xdr:nvSpPr>
        <xdr:cNvPr id="1633" name="TextBox 1632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530</xdr:row>
      <xdr:rowOff>0</xdr:rowOff>
    </xdr:from>
    <xdr:ext cx="65" cy="172227"/>
    <xdr:sp macro="" textlink="">
      <xdr:nvSpPr>
        <xdr:cNvPr id="1634" name="TextBox 1633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530</xdr:row>
      <xdr:rowOff>0</xdr:rowOff>
    </xdr:from>
    <xdr:ext cx="65" cy="172227"/>
    <xdr:sp macro="" textlink="">
      <xdr:nvSpPr>
        <xdr:cNvPr id="1635" name="TextBox 1634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530</xdr:row>
      <xdr:rowOff>0</xdr:rowOff>
    </xdr:from>
    <xdr:ext cx="65" cy="172227"/>
    <xdr:sp macro="" textlink="">
      <xdr:nvSpPr>
        <xdr:cNvPr id="1636" name="TextBox 1635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530</xdr:row>
      <xdr:rowOff>0</xdr:rowOff>
    </xdr:from>
    <xdr:ext cx="65" cy="172227"/>
    <xdr:sp macro="" textlink="">
      <xdr:nvSpPr>
        <xdr:cNvPr id="1637" name="TextBox 1636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530</xdr:row>
      <xdr:rowOff>0</xdr:rowOff>
    </xdr:from>
    <xdr:ext cx="65" cy="172227"/>
    <xdr:sp macro="" textlink="">
      <xdr:nvSpPr>
        <xdr:cNvPr id="1638" name="TextBox 1637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530</xdr:row>
      <xdr:rowOff>0</xdr:rowOff>
    </xdr:from>
    <xdr:ext cx="65" cy="172227"/>
    <xdr:sp macro="" textlink="">
      <xdr:nvSpPr>
        <xdr:cNvPr id="1639" name="TextBox 1638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769</xdr:row>
      <xdr:rowOff>0</xdr:rowOff>
    </xdr:from>
    <xdr:ext cx="65" cy="172227"/>
    <xdr:sp macro="" textlink="">
      <xdr:nvSpPr>
        <xdr:cNvPr id="1640" name="TextBox 1639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769</xdr:row>
      <xdr:rowOff>0</xdr:rowOff>
    </xdr:from>
    <xdr:ext cx="65" cy="172227"/>
    <xdr:sp macro="" textlink="">
      <xdr:nvSpPr>
        <xdr:cNvPr id="1641" name="TextBox 1640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769</xdr:row>
      <xdr:rowOff>0</xdr:rowOff>
    </xdr:from>
    <xdr:ext cx="65" cy="172227"/>
    <xdr:sp macro="" textlink="">
      <xdr:nvSpPr>
        <xdr:cNvPr id="1642" name="TextBox 1641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769</xdr:row>
      <xdr:rowOff>0</xdr:rowOff>
    </xdr:from>
    <xdr:ext cx="65" cy="172227"/>
    <xdr:sp macro="" textlink="">
      <xdr:nvSpPr>
        <xdr:cNvPr id="1643" name="TextBox 1642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769</xdr:row>
      <xdr:rowOff>0</xdr:rowOff>
    </xdr:from>
    <xdr:ext cx="65" cy="172227"/>
    <xdr:sp macro="" textlink="">
      <xdr:nvSpPr>
        <xdr:cNvPr id="1644" name="TextBox 1643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769</xdr:row>
      <xdr:rowOff>0</xdr:rowOff>
    </xdr:from>
    <xdr:ext cx="65" cy="172227"/>
    <xdr:sp macro="" textlink="">
      <xdr:nvSpPr>
        <xdr:cNvPr id="1645" name="TextBox 1644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769</xdr:row>
      <xdr:rowOff>0</xdr:rowOff>
    </xdr:from>
    <xdr:ext cx="65" cy="172227"/>
    <xdr:sp macro="" textlink="">
      <xdr:nvSpPr>
        <xdr:cNvPr id="1646" name="TextBox 1645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769</xdr:row>
      <xdr:rowOff>0</xdr:rowOff>
    </xdr:from>
    <xdr:ext cx="65" cy="172227"/>
    <xdr:sp macro="" textlink="">
      <xdr:nvSpPr>
        <xdr:cNvPr id="1647" name="TextBox 1646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769</xdr:row>
      <xdr:rowOff>0</xdr:rowOff>
    </xdr:from>
    <xdr:ext cx="65" cy="172227"/>
    <xdr:sp macro="" textlink="">
      <xdr:nvSpPr>
        <xdr:cNvPr id="1648" name="TextBox 1647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769</xdr:row>
      <xdr:rowOff>0</xdr:rowOff>
    </xdr:from>
    <xdr:ext cx="65" cy="172227"/>
    <xdr:sp macro="" textlink="">
      <xdr:nvSpPr>
        <xdr:cNvPr id="1649" name="TextBox 1648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769</xdr:row>
      <xdr:rowOff>0</xdr:rowOff>
    </xdr:from>
    <xdr:ext cx="65" cy="172227"/>
    <xdr:sp macro="" textlink="">
      <xdr:nvSpPr>
        <xdr:cNvPr id="1650" name="TextBox 1649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769</xdr:row>
      <xdr:rowOff>0</xdr:rowOff>
    </xdr:from>
    <xdr:ext cx="65" cy="172227"/>
    <xdr:sp macro="" textlink="">
      <xdr:nvSpPr>
        <xdr:cNvPr id="1651" name="TextBox 1650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769</xdr:row>
      <xdr:rowOff>0</xdr:rowOff>
    </xdr:from>
    <xdr:ext cx="65" cy="172227"/>
    <xdr:sp macro="" textlink="">
      <xdr:nvSpPr>
        <xdr:cNvPr id="1652" name="TextBox 1651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769</xdr:row>
      <xdr:rowOff>0</xdr:rowOff>
    </xdr:from>
    <xdr:ext cx="65" cy="172227"/>
    <xdr:sp macro="" textlink="">
      <xdr:nvSpPr>
        <xdr:cNvPr id="1653" name="TextBox 1652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769</xdr:row>
      <xdr:rowOff>0</xdr:rowOff>
    </xdr:from>
    <xdr:ext cx="65" cy="172227"/>
    <xdr:sp macro="" textlink="">
      <xdr:nvSpPr>
        <xdr:cNvPr id="1654" name="TextBox 1653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769</xdr:row>
      <xdr:rowOff>0</xdr:rowOff>
    </xdr:from>
    <xdr:ext cx="65" cy="172227"/>
    <xdr:sp macro="" textlink="">
      <xdr:nvSpPr>
        <xdr:cNvPr id="1655" name="TextBox 1654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769</xdr:row>
      <xdr:rowOff>0</xdr:rowOff>
    </xdr:from>
    <xdr:ext cx="65" cy="172227"/>
    <xdr:sp macro="" textlink="">
      <xdr:nvSpPr>
        <xdr:cNvPr id="1656" name="TextBox 1655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769</xdr:row>
      <xdr:rowOff>0</xdr:rowOff>
    </xdr:from>
    <xdr:ext cx="65" cy="172227"/>
    <xdr:sp macro="" textlink="">
      <xdr:nvSpPr>
        <xdr:cNvPr id="1657" name="TextBox 1656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769</xdr:row>
      <xdr:rowOff>0</xdr:rowOff>
    </xdr:from>
    <xdr:ext cx="65" cy="172227"/>
    <xdr:sp macro="" textlink="">
      <xdr:nvSpPr>
        <xdr:cNvPr id="1658" name="TextBox 1657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769</xdr:row>
      <xdr:rowOff>0</xdr:rowOff>
    </xdr:from>
    <xdr:ext cx="65" cy="172227"/>
    <xdr:sp macro="" textlink="">
      <xdr:nvSpPr>
        <xdr:cNvPr id="1659" name="TextBox 1658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769</xdr:row>
      <xdr:rowOff>0</xdr:rowOff>
    </xdr:from>
    <xdr:ext cx="65" cy="172227"/>
    <xdr:sp macro="" textlink="">
      <xdr:nvSpPr>
        <xdr:cNvPr id="1660" name="TextBox 1659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769</xdr:row>
      <xdr:rowOff>0</xdr:rowOff>
    </xdr:from>
    <xdr:ext cx="65" cy="172227"/>
    <xdr:sp macro="" textlink="">
      <xdr:nvSpPr>
        <xdr:cNvPr id="1661" name="TextBox 1660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769</xdr:row>
      <xdr:rowOff>0</xdr:rowOff>
    </xdr:from>
    <xdr:ext cx="65" cy="172227"/>
    <xdr:sp macro="" textlink="">
      <xdr:nvSpPr>
        <xdr:cNvPr id="1662" name="TextBox 1661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769</xdr:row>
      <xdr:rowOff>0</xdr:rowOff>
    </xdr:from>
    <xdr:ext cx="65" cy="172227"/>
    <xdr:sp macro="" textlink="">
      <xdr:nvSpPr>
        <xdr:cNvPr id="1663" name="TextBox 1662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769</xdr:row>
      <xdr:rowOff>0</xdr:rowOff>
    </xdr:from>
    <xdr:ext cx="65" cy="172227"/>
    <xdr:sp macro="" textlink="">
      <xdr:nvSpPr>
        <xdr:cNvPr id="1664" name="TextBox 1663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769</xdr:row>
      <xdr:rowOff>0</xdr:rowOff>
    </xdr:from>
    <xdr:ext cx="65" cy="172227"/>
    <xdr:sp macro="" textlink="">
      <xdr:nvSpPr>
        <xdr:cNvPr id="1665" name="TextBox 1664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769</xdr:row>
      <xdr:rowOff>0</xdr:rowOff>
    </xdr:from>
    <xdr:ext cx="65" cy="172227"/>
    <xdr:sp macro="" textlink="">
      <xdr:nvSpPr>
        <xdr:cNvPr id="1666" name="TextBox 1665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769</xdr:row>
      <xdr:rowOff>0</xdr:rowOff>
    </xdr:from>
    <xdr:ext cx="65" cy="172227"/>
    <xdr:sp macro="" textlink="">
      <xdr:nvSpPr>
        <xdr:cNvPr id="1667" name="TextBox 1666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771</xdr:row>
      <xdr:rowOff>0</xdr:rowOff>
    </xdr:from>
    <xdr:ext cx="65" cy="172227"/>
    <xdr:sp macro="" textlink="">
      <xdr:nvSpPr>
        <xdr:cNvPr id="1668" name="TextBox 1667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771</xdr:row>
      <xdr:rowOff>0</xdr:rowOff>
    </xdr:from>
    <xdr:ext cx="65" cy="172227"/>
    <xdr:sp macro="" textlink="">
      <xdr:nvSpPr>
        <xdr:cNvPr id="1669" name="TextBox 1668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771</xdr:row>
      <xdr:rowOff>0</xdr:rowOff>
    </xdr:from>
    <xdr:ext cx="65" cy="172227"/>
    <xdr:sp macro="" textlink="">
      <xdr:nvSpPr>
        <xdr:cNvPr id="1670" name="TextBox 1669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771</xdr:row>
      <xdr:rowOff>0</xdr:rowOff>
    </xdr:from>
    <xdr:ext cx="65" cy="172227"/>
    <xdr:sp macro="" textlink="">
      <xdr:nvSpPr>
        <xdr:cNvPr id="1671" name="TextBox 1670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771</xdr:row>
      <xdr:rowOff>0</xdr:rowOff>
    </xdr:from>
    <xdr:ext cx="65" cy="172227"/>
    <xdr:sp macro="" textlink="">
      <xdr:nvSpPr>
        <xdr:cNvPr id="1672" name="TextBox 1671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771</xdr:row>
      <xdr:rowOff>0</xdr:rowOff>
    </xdr:from>
    <xdr:ext cx="65" cy="172227"/>
    <xdr:sp macro="" textlink="">
      <xdr:nvSpPr>
        <xdr:cNvPr id="1673" name="TextBox 1672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771</xdr:row>
      <xdr:rowOff>0</xdr:rowOff>
    </xdr:from>
    <xdr:ext cx="65" cy="172227"/>
    <xdr:sp macro="" textlink="">
      <xdr:nvSpPr>
        <xdr:cNvPr id="1674" name="TextBox 1673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771</xdr:row>
      <xdr:rowOff>0</xdr:rowOff>
    </xdr:from>
    <xdr:ext cx="65" cy="172227"/>
    <xdr:sp macro="" textlink="">
      <xdr:nvSpPr>
        <xdr:cNvPr id="1675" name="TextBox 1674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771</xdr:row>
      <xdr:rowOff>0</xdr:rowOff>
    </xdr:from>
    <xdr:ext cx="65" cy="172227"/>
    <xdr:sp macro="" textlink="">
      <xdr:nvSpPr>
        <xdr:cNvPr id="1676" name="TextBox 1675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771</xdr:row>
      <xdr:rowOff>0</xdr:rowOff>
    </xdr:from>
    <xdr:ext cx="65" cy="172227"/>
    <xdr:sp macro="" textlink="">
      <xdr:nvSpPr>
        <xdr:cNvPr id="1677" name="TextBox 1676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771</xdr:row>
      <xdr:rowOff>0</xdr:rowOff>
    </xdr:from>
    <xdr:ext cx="65" cy="172227"/>
    <xdr:sp macro="" textlink="">
      <xdr:nvSpPr>
        <xdr:cNvPr id="1678" name="TextBox 1677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771</xdr:row>
      <xdr:rowOff>0</xdr:rowOff>
    </xdr:from>
    <xdr:ext cx="65" cy="172227"/>
    <xdr:sp macro="" textlink="">
      <xdr:nvSpPr>
        <xdr:cNvPr id="1679" name="TextBox 1678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771</xdr:row>
      <xdr:rowOff>0</xdr:rowOff>
    </xdr:from>
    <xdr:ext cx="65" cy="172227"/>
    <xdr:sp macro="" textlink="">
      <xdr:nvSpPr>
        <xdr:cNvPr id="1680" name="TextBox 1679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771</xdr:row>
      <xdr:rowOff>0</xdr:rowOff>
    </xdr:from>
    <xdr:ext cx="65" cy="172227"/>
    <xdr:sp macro="" textlink="">
      <xdr:nvSpPr>
        <xdr:cNvPr id="1681" name="TextBox 1680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771</xdr:row>
      <xdr:rowOff>0</xdr:rowOff>
    </xdr:from>
    <xdr:ext cx="65" cy="172227"/>
    <xdr:sp macro="" textlink="">
      <xdr:nvSpPr>
        <xdr:cNvPr id="1682" name="TextBox 1681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771</xdr:row>
      <xdr:rowOff>0</xdr:rowOff>
    </xdr:from>
    <xdr:ext cx="65" cy="172227"/>
    <xdr:sp macro="" textlink="">
      <xdr:nvSpPr>
        <xdr:cNvPr id="1683" name="TextBox 1682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771</xdr:row>
      <xdr:rowOff>0</xdr:rowOff>
    </xdr:from>
    <xdr:ext cx="65" cy="172227"/>
    <xdr:sp macro="" textlink="">
      <xdr:nvSpPr>
        <xdr:cNvPr id="1684" name="TextBox 1683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771</xdr:row>
      <xdr:rowOff>0</xdr:rowOff>
    </xdr:from>
    <xdr:ext cx="65" cy="172227"/>
    <xdr:sp macro="" textlink="">
      <xdr:nvSpPr>
        <xdr:cNvPr id="1685" name="TextBox 1684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771</xdr:row>
      <xdr:rowOff>0</xdr:rowOff>
    </xdr:from>
    <xdr:ext cx="65" cy="172227"/>
    <xdr:sp macro="" textlink="">
      <xdr:nvSpPr>
        <xdr:cNvPr id="1686" name="TextBox 1685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771</xdr:row>
      <xdr:rowOff>0</xdr:rowOff>
    </xdr:from>
    <xdr:ext cx="65" cy="172227"/>
    <xdr:sp macro="" textlink="">
      <xdr:nvSpPr>
        <xdr:cNvPr id="1687" name="TextBox 1686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771</xdr:row>
      <xdr:rowOff>0</xdr:rowOff>
    </xdr:from>
    <xdr:ext cx="65" cy="172227"/>
    <xdr:sp macro="" textlink="">
      <xdr:nvSpPr>
        <xdr:cNvPr id="1688" name="TextBox 1687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771</xdr:row>
      <xdr:rowOff>0</xdr:rowOff>
    </xdr:from>
    <xdr:ext cx="65" cy="172227"/>
    <xdr:sp macro="" textlink="">
      <xdr:nvSpPr>
        <xdr:cNvPr id="1689" name="TextBox 1688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771</xdr:row>
      <xdr:rowOff>0</xdr:rowOff>
    </xdr:from>
    <xdr:ext cx="65" cy="172227"/>
    <xdr:sp macro="" textlink="">
      <xdr:nvSpPr>
        <xdr:cNvPr id="1690" name="TextBox 1689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771</xdr:row>
      <xdr:rowOff>0</xdr:rowOff>
    </xdr:from>
    <xdr:ext cx="65" cy="172227"/>
    <xdr:sp macro="" textlink="">
      <xdr:nvSpPr>
        <xdr:cNvPr id="1691" name="TextBox 1690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771</xdr:row>
      <xdr:rowOff>0</xdr:rowOff>
    </xdr:from>
    <xdr:ext cx="65" cy="172227"/>
    <xdr:sp macro="" textlink="">
      <xdr:nvSpPr>
        <xdr:cNvPr id="1692" name="TextBox 1691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771</xdr:row>
      <xdr:rowOff>0</xdr:rowOff>
    </xdr:from>
    <xdr:ext cx="65" cy="172227"/>
    <xdr:sp macro="" textlink="">
      <xdr:nvSpPr>
        <xdr:cNvPr id="1693" name="TextBox 1692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771</xdr:row>
      <xdr:rowOff>0</xdr:rowOff>
    </xdr:from>
    <xdr:ext cx="65" cy="172227"/>
    <xdr:sp macro="" textlink="">
      <xdr:nvSpPr>
        <xdr:cNvPr id="1694" name="TextBox 1693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771</xdr:row>
      <xdr:rowOff>0</xdr:rowOff>
    </xdr:from>
    <xdr:ext cx="65" cy="172227"/>
    <xdr:sp macro="" textlink="">
      <xdr:nvSpPr>
        <xdr:cNvPr id="1695" name="TextBox 1694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785</xdr:row>
      <xdr:rowOff>0</xdr:rowOff>
    </xdr:from>
    <xdr:ext cx="65" cy="172227"/>
    <xdr:sp macro="" textlink="">
      <xdr:nvSpPr>
        <xdr:cNvPr id="1696" name="TextBox 1695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785</xdr:row>
      <xdr:rowOff>0</xdr:rowOff>
    </xdr:from>
    <xdr:ext cx="65" cy="172227"/>
    <xdr:sp macro="" textlink="">
      <xdr:nvSpPr>
        <xdr:cNvPr id="1697" name="TextBox 1696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785</xdr:row>
      <xdr:rowOff>0</xdr:rowOff>
    </xdr:from>
    <xdr:ext cx="65" cy="172227"/>
    <xdr:sp macro="" textlink="">
      <xdr:nvSpPr>
        <xdr:cNvPr id="1698" name="TextBox 1697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785</xdr:row>
      <xdr:rowOff>0</xdr:rowOff>
    </xdr:from>
    <xdr:ext cx="65" cy="172227"/>
    <xdr:sp macro="" textlink="">
      <xdr:nvSpPr>
        <xdr:cNvPr id="1699" name="TextBox 1698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785</xdr:row>
      <xdr:rowOff>0</xdr:rowOff>
    </xdr:from>
    <xdr:ext cx="65" cy="172227"/>
    <xdr:sp macro="" textlink="">
      <xdr:nvSpPr>
        <xdr:cNvPr id="1700" name="TextBox 1699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785</xdr:row>
      <xdr:rowOff>0</xdr:rowOff>
    </xdr:from>
    <xdr:ext cx="65" cy="172227"/>
    <xdr:sp macro="" textlink="">
      <xdr:nvSpPr>
        <xdr:cNvPr id="1701" name="TextBox 1700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785</xdr:row>
      <xdr:rowOff>0</xdr:rowOff>
    </xdr:from>
    <xdr:ext cx="65" cy="172227"/>
    <xdr:sp macro="" textlink="">
      <xdr:nvSpPr>
        <xdr:cNvPr id="1702" name="TextBox 1701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785</xdr:row>
      <xdr:rowOff>0</xdr:rowOff>
    </xdr:from>
    <xdr:ext cx="65" cy="172227"/>
    <xdr:sp macro="" textlink="">
      <xdr:nvSpPr>
        <xdr:cNvPr id="1703" name="TextBox 1702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785</xdr:row>
      <xdr:rowOff>0</xdr:rowOff>
    </xdr:from>
    <xdr:ext cx="65" cy="172227"/>
    <xdr:sp macro="" textlink="">
      <xdr:nvSpPr>
        <xdr:cNvPr id="1704" name="TextBox 1703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785</xdr:row>
      <xdr:rowOff>0</xdr:rowOff>
    </xdr:from>
    <xdr:ext cx="65" cy="172227"/>
    <xdr:sp macro="" textlink="">
      <xdr:nvSpPr>
        <xdr:cNvPr id="1705" name="TextBox 1704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785</xdr:row>
      <xdr:rowOff>0</xdr:rowOff>
    </xdr:from>
    <xdr:ext cx="65" cy="172227"/>
    <xdr:sp macro="" textlink="">
      <xdr:nvSpPr>
        <xdr:cNvPr id="1706" name="TextBox 1705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785</xdr:row>
      <xdr:rowOff>0</xdr:rowOff>
    </xdr:from>
    <xdr:ext cx="65" cy="172227"/>
    <xdr:sp macro="" textlink="">
      <xdr:nvSpPr>
        <xdr:cNvPr id="1707" name="TextBox 1706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785</xdr:row>
      <xdr:rowOff>0</xdr:rowOff>
    </xdr:from>
    <xdr:ext cx="65" cy="172227"/>
    <xdr:sp macro="" textlink="">
      <xdr:nvSpPr>
        <xdr:cNvPr id="1708" name="TextBox 1707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785</xdr:row>
      <xdr:rowOff>0</xdr:rowOff>
    </xdr:from>
    <xdr:ext cx="65" cy="172227"/>
    <xdr:sp macro="" textlink="">
      <xdr:nvSpPr>
        <xdr:cNvPr id="1709" name="TextBox 1708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785</xdr:row>
      <xdr:rowOff>0</xdr:rowOff>
    </xdr:from>
    <xdr:ext cx="65" cy="172227"/>
    <xdr:sp macro="" textlink="">
      <xdr:nvSpPr>
        <xdr:cNvPr id="1710" name="TextBox 1709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785</xdr:row>
      <xdr:rowOff>0</xdr:rowOff>
    </xdr:from>
    <xdr:ext cx="65" cy="172227"/>
    <xdr:sp macro="" textlink="">
      <xdr:nvSpPr>
        <xdr:cNvPr id="1711" name="TextBox 1710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785</xdr:row>
      <xdr:rowOff>0</xdr:rowOff>
    </xdr:from>
    <xdr:ext cx="65" cy="172227"/>
    <xdr:sp macro="" textlink="">
      <xdr:nvSpPr>
        <xdr:cNvPr id="1712" name="TextBox 1711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785</xdr:row>
      <xdr:rowOff>0</xdr:rowOff>
    </xdr:from>
    <xdr:ext cx="65" cy="172227"/>
    <xdr:sp macro="" textlink="">
      <xdr:nvSpPr>
        <xdr:cNvPr id="1713" name="TextBox 1712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785</xdr:row>
      <xdr:rowOff>0</xdr:rowOff>
    </xdr:from>
    <xdr:ext cx="65" cy="172227"/>
    <xdr:sp macro="" textlink="">
      <xdr:nvSpPr>
        <xdr:cNvPr id="1714" name="TextBox 1713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785</xdr:row>
      <xdr:rowOff>0</xdr:rowOff>
    </xdr:from>
    <xdr:ext cx="65" cy="172227"/>
    <xdr:sp macro="" textlink="">
      <xdr:nvSpPr>
        <xdr:cNvPr id="1715" name="TextBox 1714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785</xdr:row>
      <xdr:rowOff>0</xdr:rowOff>
    </xdr:from>
    <xdr:ext cx="65" cy="172227"/>
    <xdr:sp macro="" textlink="">
      <xdr:nvSpPr>
        <xdr:cNvPr id="1716" name="TextBox 1715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785</xdr:row>
      <xdr:rowOff>0</xdr:rowOff>
    </xdr:from>
    <xdr:ext cx="65" cy="172227"/>
    <xdr:sp macro="" textlink="">
      <xdr:nvSpPr>
        <xdr:cNvPr id="1717" name="TextBox 1716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785</xdr:row>
      <xdr:rowOff>0</xdr:rowOff>
    </xdr:from>
    <xdr:ext cx="65" cy="172227"/>
    <xdr:sp macro="" textlink="">
      <xdr:nvSpPr>
        <xdr:cNvPr id="1718" name="TextBox 1717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785</xdr:row>
      <xdr:rowOff>0</xdr:rowOff>
    </xdr:from>
    <xdr:ext cx="65" cy="172227"/>
    <xdr:sp macro="" textlink="">
      <xdr:nvSpPr>
        <xdr:cNvPr id="1719" name="TextBox 1718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785</xdr:row>
      <xdr:rowOff>0</xdr:rowOff>
    </xdr:from>
    <xdr:ext cx="65" cy="172227"/>
    <xdr:sp macro="" textlink="">
      <xdr:nvSpPr>
        <xdr:cNvPr id="1720" name="TextBox 1719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785</xdr:row>
      <xdr:rowOff>0</xdr:rowOff>
    </xdr:from>
    <xdr:ext cx="65" cy="172227"/>
    <xdr:sp macro="" textlink="">
      <xdr:nvSpPr>
        <xdr:cNvPr id="1721" name="TextBox 1720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785</xdr:row>
      <xdr:rowOff>0</xdr:rowOff>
    </xdr:from>
    <xdr:ext cx="65" cy="172227"/>
    <xdr:sp macro="" textlink="">
      <xdr:nvSpPr>
        <xdr:cNvPr id="1722" name="TextBox 1721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785</xdr:row>
      <xdr:rowOff>0</xdr:rowOff>
    </xdr:from>
    <xdr:ext cx="65" cy="172227"/>
    <xdr:sp macro="" textlink="">
      <xdr:nvSpPr>
        <xdr:cNvPr id="1723" name="TextBox 1722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928</xdr:row>
      <xdr:rowOff>0</xdr:rowOff>
    </xdr:from>
    <xdr:ext cx="65" cy="172227"/>
    <xdr:sp macro="" textlink="">
      <xdr:nvSpPr>
        <xdr:cNvPr id="1724" name="TextBox 1723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928</xdr:row>
      <xdr:rowOff>0</xdr:rowOff>
    </xdr:from>
    <xdr:ext cx="65" cy="172227"/>
    <xdr:sp macro="" textlink="">
      <xdr:nvSpPr>
        <xdr:cNvPr id="1725" name="TextBox 1724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928</xdr:row>
      <xdr:rowOff>0</xdr:rowOff>
    </xdr:from>
    <xdr:ext cx="65" cy="172227"/>
    <xdr:sp macro="" textlink="">
      <xdr:nvSpPr>
        <xdr:cNvPr id="1726" name="TextBox 1725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928</xdr:row>
      <xdr:rowOff>0</xdr:rowOff>
    </xdr:from>
    <xdr:ext cx="65" cy="172227"/>
    <xdr:sp macro="" textlink="">
      <xdr:nvSpPr>
        <xdr:cNvPr id="1727" name="TextBox 1726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928</xdr:row>
      <xdr:rowOff>0</xdr:rowOff>
    </xdr:from>
    <xdr:ext cx="65" cy="172227"/>
    <xdr:sp macro="" textlink="">
      <xdr:nvSpPr>
        <xdr:cNvPr id="1728" name="TextBox 1727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928</xdr:row>
      <xdr:rowOff>0</xdr:rowOff>
    </xdr:from>
    <xdr:ext cx="65" cy="172227"/>
    <xdr:sp macro="" textlink="">
      <xdr:nvSpPr>
        <xdr:cNvPr id="1729" name="TextBox 1728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928</xdr:row>
      <xdr:rowOff>0</xdr:rowOff>
    </xdr:from>
    <xdr:ext cx="65" cy="172227"/>
    <xdr:sp macro="" textlink="">
      <xdr:nvSpPr>
        <xdr:cNvPr id="1730" name="TextBox 1729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928</xdr:row>
      <xdr:rowOff>0</xdr:rowOff>
    </xdr:from>
    <xdr:ext cx="65" cy="172227"/>
    <xdr:sp macro="" textlink="">
      <xdr:nvSpPr>
        <xdr:cNvPr id="1731" name="TextBox 1730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928</xdr:row>
      <xdr:rowOff>0</xdr:rowOff>
    </xdr:from>
    <xdr:ext cx="65" cy="172227"/>
    <xdr:sp macro="" textlink="">
      <xdr:nvSpPr>
        <xdr:cNvPr id="1732" name="TextBox 1731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928</xdr:row>
      <xdr:rowOff>0</xdr:rowOff>
    </xdr:from>
    <xdr:ext cx="65" cy="172227"/>
    <xdr:sp macro="" textlink="">
      <xdr:nvSpPr>
        <xdr:cNvPr id="1733" name="TextBox 1732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928</xdr:row>
      <xdr:rowOff>0</xdr:rowOff>
    </xdr:from>
    <xdr:ext cx="65" cy="172227"/>
    <xdr:sp macro="" textlink="">
      <xdr:nvSpPr>
        <xdr:cNvPr id="1734" name="TextBox 1733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928</xdr:row>
      <xdr:rowOff>0</xdr:rowOff>
    </xdr:from>
    <xdr:ext cx="65" cy="172227"/>
    <xdr:sp macro="" textlink="">
      <xdr:nvSpPr>
        <xdr:cNvPr id="1735" name="TextBox 1734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928</xdr:row>
      <xdr:rowOff>0</xdr:rowOff>
    </xdr:from>
    <xdr:ext cx="65" cy="172227"/>
    <xdr:sp macro="" textlink="">
      <xdr:nvSpPr>
        <xdr:cNvPr id="1736" name="TextBox 1735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928</xdr:row>
      <xdr:rowOff>0</xdr:rowOff>
    </xdr:from>
    <xdr:ext cx="65" cy="172227"/>
    <xdr:sp macro="" textlink="">
      <xdr:nvSpPr>
        <xdr:cNvPr id="1737" name="TextBox 1736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928</xdr:row>
      <xdr:rowOff>0</xdr:rowOff>
    </xdr:from>
    <xdr:ext cx="65" cy="172227"/>
    <xdr:sp macro="" textlink="">
      <xdr:nvSpPr>
        <xdr:cNvPr id="1738" name="TextBox 1737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928</xdr:row>
      <xdr:rowOff>0</xdr:rowOff>
    </xdr:from>
    <xdr:ext cx="65" cy="172227"/>
    <xdr:sp macro="" textlink="">
      <xdr:nvSpPr>
        <xdr:cNvPr id="1739" name="TextBox 1738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928</xdr:row>
      <xdr:rowOff>0</xdr:rowOff>
    </xdr:from>
    <xdr:ext cx="65" cy="172227"/>
    <xdr:sp macro="" textlink="">
      <xdr:nvSpPr>
        <xdr:cNvPr id="1740" name="TextBox 1739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928</xdr:row>
      <xdr:rowOff>0</xdr:rowOff>
    </xdr:from>
    <xdr:ext cx="65" cy="172227"/>
    <xdr:sp macro="" textlink="">
      <xdr:nvSpPr>
        <xdr:cNvPr id="1741" name="TextBox 1740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928</xdr:row>
      <xdr:rowOff>0</xdr:rowOff>
    </xdr:from>
    <xdr:ext cx="65" cy="172227"/>
    <xdr:sp macro="" textlink="">
      <xdr:nvSpPr>
        <xdr:cNvPr id="1742" name="TextBox 1741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928</xdr:row>
      <xdr:rowOff>0</xdr:rowOff>
    </xdr:from>
    <xdr:ext cx="65" cy="172227"/>
    <xdr:sp macro="" textlink="">
      <xdr:nvSpPr>
        <xdr:cNvPr id="1743" name="TextBox 1742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928</xdr:row>
      <xdr:rowOff>0</xdr:rowOff>
    </xdr:from>
    <xdr:ext cx="65" cy="172227"/>
    <xdr:sp macro="" textlink="">
      <xdr:nvSpPr>
        <xdr:cNvPr id="1744" name="TextBox 1743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928</xdr:row>
      <xdr:rowOff>0</xdr:rowOff>
    </xdr:from>
    <xdr:ext cx="65" cy="172227"/>
    <xdr:sp macro="" textlink="">
      <xdr:nvSpPr>
        <xdr:cNvPr id="1745" name="TextBox 1744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928</xdr:row>
      <xdr:rowOff>0</xdr:rowOff>
    </xdr:from>
    <xdr:ext cx="65" cy="172227"/>
    <xdr:sp macro="" textlink="">
      <xdr:nvSpPr>
        <xdr:cNvPr id="1746" name="TextBox 1745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928</xdr:row>
      <xdr:rowOff>0</xdr:rowOff>
    </xdr:from>
    <xdr:ext cx="65" cy="172227"/>
    <xdr:sp macro="" textlink="">
      <xdr:nvSpPr>
        <xdr:cNvPr id="1747" name="TextBox 1746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928</xdr:row>
      <xdr:rowOff>0</xdr:rowOff>
    </xdr:from>
    <xdr:ext cx="65" cy="172227"/>
    <xdr:sp macro="" textlink="">
      <xdr:nvSpPr>
        <xdr:cNvPr id="1748" name="TextBox 1747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928</xdr:row>
      <xdr:rowOff>0</xdr:rowOff>
    </xdr:from>
    <xdr:ext cx="65" cy="172227"/>
    <xdr:sp macro="" textlink="">
      <xdr:nvSpPr>
        <xdr:cNvPr id="1749" name="TextBox 1748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928</xdr:row>
      <xdr:rowOff>0</xdr:rowOff>
    </xdr:from>
    <xdr:ext cx="65" cy="172227"/>
    <xdr:sp macro="" textlink="">
      <xdr:nvSpPr>
        <xdr:cNvPr id="1750" name="TextBox 1749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928</xdr:row>
      <xdr:rowOff>0</xdr:rowOff>
    </xdr:from>
    <xdr:ext cx="65" cy="172227"/>
    <xdr:sp macro="" textlink="">
      <xdr:nvSpPr>
        <xdr:cNvPr id="1751" name="TextBox 1750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930</xdr:row>
      <xdr:rowOff>0</xdr:rowOff>
    </xdr:from>
    <xdr:ext cx="65" cy="172227"/>
    <xdr:sp macro="" textlink="">
      <xdr:nvSpPr>
        <xdr:cNvPr id="1752" name="TextBox 1751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930</xdr:row>
      <xdr:rowOff>0</xdr:rowOff>
    </xdr:from>
    <xdr:ext cx="65" cy="172227"/>
    <xdr:sp macro="" textlink="">
      <xdr:nvSpPr>
        <xdr:cNvPr id="1753" name="TextBox 1752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930</xdr:row>
      <xdr:rowOff>0</xdr:rowOff>
    </xdr:from>
    <xdr:ext cx="65" cy="172227"/>
    <xdr:sp macro="" textlink="">
      <xdr:nvSpPr>
        <xdr:cNvPr id="1754" name="TextBox 1753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930</xdr:row>
      <xdr:rowOff>0</xdr:rowOff>
    </xdr:from>
    <xdr:ext cx="65" cy="172227"/>
    <xdr:sp macro="" textlink="">
      <xdr:nvSpPr>
        <xdr:cNvPr id="1755" name="TextBox 1754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930</xdr:row>
      <xdr:rowOff>0</xdr:rowOff>
    </xdr:from>
    <xdr:ext cx="65" cy="172227"/>
    <xdr:sp macro="" textlink="">
      <xdr:nvSpPr>
        <xdr:cNvPr id="1756" name="TextBox 1755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930</xdr:row>
      <xdr:rowOff>0</xdr:rowOff>
    </xdr:from>
    <xdr:ext cx="65" cy="172227"/>
    <xdr:sp macro="" textlink="">
      <xdr:nvSpPr>
        <xdr:cNvPr id="1757" name="TextBox 1756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930</xdr:row>
      <xdr:rowOff>0</xdr:rowOff>
    </xdr:from>
    <xdr:ext cx="65" cy="172227"/>
    <xdr:sp macro="" textlink="">
      <xdr:nvSpPr>
        <xdr:cNvPr id="1758" name="TextBox 1757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930</xdr:row>
      <xdr:rowOff>0</xdr:rowOff>
    </xdr:from>
    <xdr:ext cx="65" cy="172227"/>
    <xdr:sp macro="" textlink="">
      <xdr:nvSpPr>
        <xdr:cNvPr id="1759" name="TextBox 1758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930</xdr:row>
      <xdr:rowOff>0</xdr:rowOff>
    </xdr:from>
    <xdr:ext cx="65" cy="172227"/>
    <xdr:sp macro="" textlink="">
      <xdr:nvSpPr>
        <xdr:cNvPr id="1760" name="TextBox 1759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930</xdr:row>
      <xdr:rowOff>0</xdr:rowOff>
    </xdr:from>
    <xdr:ext cx="65" cy="172227"/>
    <xdr:sp macro="" textlink="">
      <xdr:nvSpPr>
        <xdr:cNvPr id="1761" name="TextBox 1760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930</xdr:row>
      <xdr:rowOff>0</xdr:rowOff>
    </xdr:from>
    <xdr:ext cx="65" cy="172227"/>
    <xdr:sp macro="" textlink="">
      <xdr:nvSpPr>
        <xdr:cNvPr id="1762" name="TextBox 1761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930</xdr:row>
      <xdr:rowOff>0</xdr:rowOff>
    </xdr:from>
    <xdr:ext cx="65" cy="172227"/>
    <xdr:sp macro="" textlink="">
      <xdr:nvSpPr>
        <xdr:cNvPr id="1763" name="TextBox 1762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930</xdr:row>
      <xdr:rowOff>0</xdr:rowOff>
    </xdr:from>
    <xdr:ext cx="65" cy="172227"/>
    <xdr:sp macro="" textlink="">
      <xdr:nvSpPr>
        <xdr:cNvPr id="1764" name="TextBox 1763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930</xdr:row>
      <xdr:rowOff>0</xdr:rowOff>
    </xdr:from>
    <xdr:ext cx="65" cy="172227"/>
    <xdr:sp macro="" textlink="">
      <xdr:nvSpPr>
        <xdr:cNvPr id="1765" name="TextBox 1764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930</xdr:row>
      <xdr:rowOff>0</xdr:rowOff>
    </xdr:from>
    <xdr:ext cx="65" cy="172227"/>
    <xdr:sp macro="" textlink="">
      <xdr:nvSpPr>
        <xdr:cNvPr id="1766" name="TextBox 1765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930</xdr:row>
      <xdr:rowOff>0</xdr:rowOff>
    </xdr:from>
    <xdr:ext cx="65" cy="172227"/>
    <xdr:sp macro="" textlink="">
      <xdr:nvSpPr>
        <xdr:cNvPr id="1767" name="TextBox 1766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930</xdr:row>
      <xdr:rowOff>0</xdr:rowOff>
    </xdr:from>
    <xdr:ext cx="65" cy="172227"/>
    <xdr:sp macro="" textlink="">
      <xdr:nvSpPr>
        <xdr:cNvPr id="1768" name="TextBox 1767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930</xdr:row>
      <xdr:rowOff>0</xdr:rowOff>
    </xdr:from>
    <xdr:ext cx="65" cy="172227"/>
    <xdr:sp macro="" textlink="">
      <xdr:nvSpPr>
        <xdr:cNvPr id="1769" name="TextBox 1768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930</xdr:row>
      <xdr:rowOff>0</xdr:rowOff>
    </xdr:from>
    <xdr:ext cx="65" cy="172227"/>
    <xdr:sp macro="" textlink="">
      <xdr:nvSpPr>
        <xdr:cNvPr id="1770" name="TextBox 1769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930</xdr:row>
      <xdr:rowOff>0</xdr:rowOff>
    </xdr:from>
    <xdr:ext cx="65" cy="172227"/>
    <xdr:sp macro="" textlink="">
      <xdr:nvSpPr>
        <xdr:cNvPr id="1771" name="TextBox 1770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930</xdr:row>
      <xdr:rowOff>0</xdr:rowOff>
    </xdr:from>
    <xdr:ext cx="65" cy="172227"/>
    <xdr:sp macro="" textlink="">
      <xdr:nvSpPr>
        <xdr:cNvPr id="1772" name="TextBox 1771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930</xdr:row>
      <xdr:rowOff>0</xdr:rowOff>
    </xdr:from>
    <xdr:ext cx="65" cy="172227"/>
    <xdr:sp macro="" textlink="">
      <xdr:nvSpPr>
        <xdr:cNvPr id="1773" name="TextBox 1772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930</xdr:row>
      <xdr:rowOff>0</xdr:rowOff>
    </xdr:from>
    <xdr:ext cx="65" cy="172227"/>
    <xdr:sp macro="" textlink="">
      <xdr:nvSpPr>
        <xdr:cNvPr id="1774" name="TextBox 1773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930</xdr:row>
      <xdr:rowOff>0</xdr:rowOff>
    </xdr:from>
    <xdr:ext cx="65" cy="172227"/>
    <xdr:sp macro="" textlink="">
      <xdr:nvSpPr>
        <xdr:cNvPr id="1775" name="TextBox 1774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930</xdr:row>
      <xdr:rowOff>0</xdr:rowOff>
    </xdr:from>
    <xdr:ext cx="65" cy="172227"/>
    <xdr:sp macro="" textlink="">
      <xdr:nvSpPr>
        <xdr:cNvPr id="1776" name="TextBox 1775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930</xdr:row>
      <xdr:rowOff>0</xdr:rowOff>
    </xdr:from>
    <xdr:ext cx="65" cy="172227"/>
    <xdr:sp macro="" textlink="">
      <xdr:nvSpPr>
        <xdr:cNvPr id="1777" name="TextBox 1776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930</xdr:row>
      <xdr:rowOff>0</xdr:rowOff>
    </xdr:from>
    <xdr:ext cx="65" cy="172227"/>
    <xdr:sp macro="" textlink="">
      <xdr:nvSpPr>
        <xdr:cNvPr id="1778" name="TextBox 1777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930</xdr:row>
      <xdr:rowOff>0</xdr:rowOff>
    </xdr:from>
    <xdr:ext cx="65" cy="172227"/>
    <xdr:sp macro="" textlink="">
      <xdr:nvSpPr>
        <xdr:cNvPr id="1779" name="TextBox 1778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1072</xdr:row>
      <xdr:rowOff>0</xdr:rowOff>
    </xdr:from>
    <xdr:ext cx="65" cy="172227"/>
    <xdr:sp macro="" textlink="">
      <xdr:nvSpPr>
        <xdr:cNvPr id="1780" name="TextBox 1779"/>
        <xdr:cNvSpPr txBox="1"/>
      </xdr:nvSpPr>
      <xdr:spPr>
        <a:xfrm>
          <a:off x="4848225" y="405736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1072</xdr:row>
      <xdr:rowOff>0</xdr:rowOff>
    </xdr:from>
    <xdr:ext cx="65" cy="172227"/>
    <xdr:sp macro="" textlink="">
      <xdr:nvSpPr>
        <xdr:cNvPr id="1781" name="TextBox 1780"/>
        <xdr:cNvSpPr txBox="1"/>
      </xdr:nvSpPr>
      <xdr:spPr>
        <a:xfrm>
          <a:off x="4848225" y="405736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1072</xdr:row>
      <xdr:rowOff>0</xdr:rowOff>
    </xdr:from>
    <xdr:ext cx="65" cy="172227"/>
    <xdr:sp macro="" textlink="">
      <xdr:nvSpPr>
        <xdr:cNvPr id="1782" name="TextBox 1781"/>
        <xdr:cNvSpPr txBox="1"/>
      </xdr:nvSpPr>
      <xdr:spPr>
        <a:xfrm>
          <a:off x="4848225" y="405736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1072</xdr:row>
      <xdr:rowOff>0</xdr:rowOff>
    </xdr:from>
    <xdr:ext cx="65" cy="172227"/>
    <xdr:sp macro="" textlink="">
      <xdr:nvSpPr>
        <xdr:cNvPr id="1783" name="TextBox 1782"/>
        <xdr:cNvSpPr txBox="1"/>
      </xdr:nvSpPr>
      <xdr:spPr>
        <a:xfrm>
          <a:off x="4848225" y="405736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1072</xdr:row>
      <xdr:rowOff>0</xdr:rowOff>
    </xdr:from>
    <xdr:ext cx="65" cy="172227"/>
    <xdr:sp macro="" textlink="">
      <xdr:nvSpPr>
        <xdr:cNvPr id="1784" name="TextBox 1783"/>
        <xdr:cNvSpPr txBox="1"/>
      </xdr:nvSpPr>
      <xdr:spPr>
        <a:xfrm>
          <a:off x="4848225" y="405736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1072</xdr:row>
      <xdr:rowOff>0</xdr:rowOff>
    </xdr:from>
    <xdr:ext cx="65" cy="172227"/>
    <xdr:sp macro="" textlink="">
      <xdr:nvSpPr>
        <xdr:cNvPr id="1785" name="TextBox 1784"/>
        <xdr:cNvSpPr txBox="1"/>
      </xdr:nvSpPr>
      <xdr:spPr>
        <a:xfrm>
          <a:off x="4848225" y="405736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1072</xdr:row>
      <xdr:rowOff>0</xdr:rowOff>
    </xdr:from>
    <xdr:ext cx="65" cy="172227"/>
    <xdr:sp macro="" textlink="">
      <xdr:nvSpPr>
        <xdr:cNvPr id="1786" name="TextBox 1785"/>
        <xdr:cNvSpPr txBox="1"/>
      </xdr:nvSpPr>
      <xdr:spPr>
        <a:xfrm>
          <a:off x="4848225" y="405736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1072</xdr:row>
      <xdr:rowOff>0</xdr:rowOff>
    </xdr:from>
    <xdr:ext cx="65" cy="172227"/>
    <xdr:sp macro="" textlink="">
      <xdr:nvSpPr>
        <xdr:cNvPr id="1787" name="TextBox 1786"/>
        <xdr:cNvSpPr txBox="1"/>
      </xdr:nvSpPr>
      <xdr:spPr>
        <a:xfrm>
          <a:off x="4848225" y="405736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1072</xdr:row>
      <xdr:rowOff>0</xdr:rowOff>
    </xdr:from>
    <xdr:ext cx="65" cy="172227"/>
    <xdr:sp macro="" textlink="">
      <xdr:nvSpPr>
        <xdr:cNvPr id="1788" name="TextBox 1787"/>
        <xdr:cNvSpPr txBox="1"/>
      </xdr:nvSpPr>
      <xdr:spPr>
        <a:xfrm>
          <a:off x="4848225" y="405736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1072</xdr:row>
      <xdr:rowOff>0</xdr:rowOff>
    </xdr:from>
    <xdr:ext cx="65" cy="172227"/>
    <xdr:sp macro="" textlink="">
      <xdr:nvSpPr>
        <xdr:cNvPr id="1789" name="TextBox 1788"/>
        <xdr:cNvSpPr txBox="1"/>
      </xdr:nvSpPr>
      <xdr:spPr>
        <a:xfrm>
          <a:off x="4848225" y="405736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1072</xdr:row>
      <xdr:rowOff>0</xdr:rowOff>
    </xdr:from>
    <xdr:ext cx="65" cy="172227"/>
    <xdr:sp macro="" textlink="">
      <xdr:nvSpPr>
        <xdr:cNvPr id="1790" name="TextBox 1789"/>
        <xdr:cNvSpPr txBox="1"/>
      </xdr:nvSpPr>
      <xdr:spPr>
        <a:xfrm>
          <a:off x="4848225" y="405736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1072</xdr:row>
      <xdr:rowOff>0</xdr:rowOff>
    </xdr:from>
    <xdr:ext cx="65" cy="172227"/>
    <xdr:sp macro="" textlink="">
      <xdr:nvSpPr>
        <xdr:cNvPr id="1791" name="TextBox 1790"/>
        <xdr:cNvSpPr txBox="1"/>
      </xdr:nvSpPr>
      <xdr:spPr>
        <a:xfrm>
          <a:off x="4848225" y="405736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1072</xdr:row>
      <xdr:rowOff>0</xdr:rowOff>
    </xdr:from>
    <xdr:ext cx="65" cy="172227"/>
    <xdr:sp macro="" textlink="">
      <xdr:nvSpPr>
        <xdr:cNvPr id="1792" name="TextBox 1791"/>
        <xdr:cNvSpPr txBox="1"/>
      </xdr:nvSpPr>
      <xdr:spPr>
        <a:xfrm>
          <a:off x="4848225" y="405736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1072</xdr:row>
      <xdr:rowOff>0</xdr:rowOff>
    </xdr:from>
    <xdr:ext cx="65" cy="172227"/>
    <xdr:sp macro="" textlink="">
      <xdr:nvSpPr>
        <xdr:cNvPr id="1793" name="TextBox 1792"/>
        <xdr:cNvSpPr txBox="1"/>
      </xdr:nvSpPr>
      <xdr:spPr>
        <a:xfrm>
          <a:off x="4848225" y="405736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794" name="TextBox 1793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795" name="TextBox 1794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796" name="TextBox 1795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797" name="TextBox 1796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798" name="TextBox 1797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799" name="TextBox 1798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800" name="TextBox 1799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801" name="TextBox 1800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802" name="TextBox 1801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803" name="TextBox 1802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804" name="TextBox 1803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805" name="TextBox 1804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806" name="TextBox 1805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807" name="TextBox 1806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808" name="TextBox 1807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809" name="TextBox 1808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810" name="TextBox 1809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811" name="TextBox 1810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812" name="TextBox 1811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813" name="TextBox 1812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814" name="TextBox 1813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815" name="TextBox 1814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816" name="TextBox 1815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817" name="TextBox 1816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818" name="TextBox 1817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819" name="TextBox 1818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820" name="TextBox 1819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821" name="TextBox 1820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997</xdr:row>
      <xdr:rowOff>0</xdr:rowOff>
    </xdr:from>
    <xdr:ext cx="65" cy="172227"/>
    <xdr:sp macro="" textlink="">
      <xdr:nvSpPr>
        <xdr:cNvPr id="1822" name="TextBox 1821"/>
        <xdr:cNvSpPr txBox="1"/>
      </xdr:nvSpPr>
      <xdr:spPr>
        <a:xfrm>
          <a:off x="5467350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997</xdr:row>
      <xdr:rowOff>0</xdr:rowOff>
    </xdr:from>
    <xdr:ext cx="65" cy="172227"/>
    <xdr:sp macro="" textlink="">
      <xdr:nvSpPr>
        <xdr:cNvPr id="1823" name="TextBox 1822"/>
        <xdr:cNvSpPr txBox="1"/>
      </xdr:nvSpPr>
      <xdr:spPr>
        <a:xfrm>
          <a:off x="5467350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997</xdr:row>
      <xdr:rowOff>0</xdr:rowOff>
    </xdr:from>
    <xdr:ext cx="65" cy="172227"/>
    <xdr:sp macro="" textlink="">
      <xdr:nvSpPr>
        <xdr:cNvPr id="1824" name="TextBox 1823"/>
        <xdr:cNvSpPr txBox="1"/>
      </xdr:nvSpPr>
      <xdr:spPr>
        <a:xfrm>
          <a:off x="5467350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997</xdr:row>
      <xdr:rowOff>0</xdr:rowOff>
    </xdr:from>
    <xdr:ext cx="65" cy="172227"/>
    <xdr:sp macro="" textlink="">
      <xdr:nvSpPr>
        <xdr:cNvPr id="1825" name="TextBox 1824"/>
        <xdr:cNvSpPr txBox="1"/>
      </xdr:nvSpPr>
      <xdr:spPr>
        <a:xfrm>
          <a:off x="5467350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997</xdr:row>
      <xdr:rowOff>0</xdr:rowOff>
    </xdr:from>
    <xdr:ext cx="65" cy="172227"/>
    <xdr:sp macro="" textlink="">
      <xdr:nvSpPr>
        <xdr:cNvPr id="1826" name="TextBox 1825"/>
        <xdr:cNvSpPr txBox="1"/>
      </xdr:nvSpPr>
      <xdr:spPr>
        <a:xfrm>
          <a:off x="5467350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997</xdr:row>
      <xdr:rowOff>0</xdr:rowOff>
    </xdr:from>
    <xdr:ext cx="65" cy="172227"/>
    <xdr:sp macro="" textlink="">
      <xdr:nvSpPr>
        <xdr:cNvPr id="1827" name="TextBox 1826"/>
        <xdr:cNvSpPr txBox="1"/>
      </xdr:nvSpPr>
      <xdr:spPr>
        <a:xfrm>
          <a:off x="5467350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997</xdr:row>
      <xdr:rowOff>0</xdr:rowOff>
    </xdr:from>
    <xdr:ext cx="65" cy="172227"/>
    <xdr:sp macro="" textlink="">
      <xdr:nvSpPr>
        <xdr:cNvPr id="1828" name="TextBox 1827"/>
        <xdr:cNvSpPr txBox="1"/>
      </xdr:nvSpPr>
      <xdr:spPr>
        <a:xfrm>
          <a:off x="5467350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997</xdr:row>
      <xdr:rowOff>0</xdr:rowOff>
    </xdr:from>
    <xdr:ext cx="65" cy="172227"/>
    <xdr:sp macro="" textlink="">
      <xdr:nvSpPr>
        <xdr:cNvPr id="1829" name="TextBox 1828"/>
        <xdr:cNvSpPr txBox="1"/>
      </xdr:nvSpPr>
      <xdr:spPr>
        <a:xfrm>
          <a:off x="5467350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997</xdr:row>
      <xdr:rowOff>0</xdr:rowOff>
    </xdr:from>
    <xdr:ext cx="65" cy="172227"/>
    <xdr:sp macro="" textlink="">
      <xdr:nvSpPr>
        <xdr:cNvPr id="1830" name="TextBox 1829"/>
        <xdr:cNvSpPr txBox="1"/>
      </xdr:nvSpPr>
      <xdr:spPr>
        <a:xfrm>
          <a:off x="5467350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997</xdr:row>
      <xdr:rowOff>0</xdr:rowOff>
    </xdr:from>
    <xdr:ext cx="65" cy="172227"/>
    <xdr:sp macro="" textlink="">
      <xdr:nvSpPr>
        <xdr:cNvPr id="1831" name="TextBox 1830"/>
        <xdr:cNvSpPr txBox="1"/>
      </xdr:nvSpPr>
      <xdr:spPr>
        <a:xfrm>
          <a:off x="5467350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997</xdr:row>
      <xdr:rowOff>0</xdr:rowOff>
    </xdr:from>
    <xdr:ext cx="65" cy="172227"/>
    <xdr:sp macro="" textlink="">
      <xdr:nvSpPr>
        <xdr:cNvPr id="1832" name="TextBox 1831"/>
        <xdr:cNvSpPr txBox="1"/>
      </xdr:nvSpPr>
      <xdr:spPr>
        <a:xfrm>
          <a:off x="5467350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997</xdr:row>
      <xdr:rowOff>0</xdr:rowOff>
    </xdr:from>
    <xdr:ext cx="65" cy="172227"/>
    <xdr:sp macro="" textlink="">
      <xdr:nvSpPr>
        <xdr:cNvPr id="1833" name="TextBox 1832"/>
        <xdr:cNvSpPr txBox="1"/>
      </xdr:nvSpPr>
      <xdr:spPr>
        <a:xfrm>
          <a:off x="5467350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997</xdr:row>
      <xdr:rowOff>0</xdr:rowOff>
    </xdr:from>
    <xdr:ext cx="65" cy="172227"/>
    <xdr:sp macro="" textlink="">
      <xdr:nvSpPr>
        <xdr:cNvPr id="1834" name="TextBox 1833"/>
        <xdr:cNvSpPr txBox="1"/>
      </xdr:nvSpPr>
      <xdr:spPr>
        <a:xfrm>
          <a:off x="5467350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997</xdr:row>
      <xdr:rowOff>0</xdr:rowOff>
    </xdr:from>
    <xdr:ext cx="65" cy="172227"/>
    <xdr:sp macro="" textlink="">
      <xdr:nvSpPr>
        <xdr:cNvPr id="1835" name="TextBox 1834"/>
        <xdr:cNvSpPr txBox="1"/>
      </xdr:nvSpPr>
      <xdr:spPr>
        <a:xfrm>
          <a:off x="5467350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998</xdr:row>
      <xdr:rowOff>0</xdr:rowOff>
    </xdr:from>
    <xdr:ext cx="65" cy="172227"/>
    <xdr:sp macro="" textlink="">
      <xdr:nvSpPr>
        <xdr:cNvPr id="1836" name="TextBox 1835"/>
        <xdr:cNvSpPr txBox="1"/>
      </xdr:nvSpPr>
      <xdr:spPr>
        <a:xfrm>
          <a:off x="5467350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998</xdr:row>
      <xdr:rowOff>0</xdr:rowOff>
    </xdr:from>
    <xdr:ext cx="65" cy="172227"/>
    <xdr:sp macro="" textlink="">
      <xdr:nvSpPr>
        <xdr:cNvPr id="1837" name="TextBox 1836"/>
        <xdr:cNvSpPr txBox="1"/>
      </xdr:nvSpPr>
      <xdr:spPr>
        <a:xfrm>
          <a:off x="5467350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998</xdr:row>
      <xdr:rowOff>0</xdr:rowOff>
    </xdr:from>
    <xdr:ext cx="65" cy="172227"/>
    <xdr:sp macro="" textlink="">
      <xdr:nvSpPr>
        <xdr:cNvPr id="1838" name="TextBox 1837"/>
        <xdr:cNvSpPr txBox="1"/>
      </xdr:nvSpPr>
      <xdr:spPr>
        <a:xfrm>
          <a:off x="5467350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998</xdr:row>
      <xdr:rowOff>0</xdr:rowOff>
    </xdr:from>
    <xdr:ext cx="65" cy="172227"/>
    <xdr:sp macro="" textlink="">
      <xdr:nvSpPr>
        <xdr:cNvPr id="1839" name="TextBox 1838"/>
        <xdr:cNvSpPr txBox="1"/>
      </xdr:nvSpPr>
      <xdr:spPr>
        <a:xfrm>
          <a:off x="5467350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998</xdr:row>
      <xdr:rowOff>0</xdr:rowOff>
    </xdr:from>
    <xdr:ext cx="65" cy="172227"/>
    <xdr:sp macro="" textlink="">
      <xdr:nvSpPr>
        <xdr:cNvPr id="1840" name="TextBox 1839"/>
        <xdr:cNvSpPr txBox="1"/>
      </xdr:nvSpPr>
      <xdr:spPr>
        <a:xfrm>
          <a:off x="5467350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998</xdr:row>
      <xdr:rowOff>0</xdr:rowOff>
    </xdr:from>
    <xdr:ext cx="65" cy="172227"/>
    <xdr:sp macro="" textlink="">
      <xdr:nvSpPr>
        <xdr:cNvPr id="1841" name="TextBox 1840"/>
        <xdr:cNvSpPr txBox="1"/>
      </xdr:nvSpPr>
      <xdr:spPr>
        <a:xfrm>
          <a:off x="5467350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998</xdr:row>
      <xdr:rowOff>0</xdr:rowOff>
    </xdr:from>
    <xdr:ext cx="65" cy="172227"/>
    <xdr:sp macro="" textlink="">
      <xdr:nvSpPr>
        <xdr:cNvPr id="1842" name="TextBox 1841"/>
        <xdr:cNvSpPr txBox="1"/>
      </xdr:nvSpPr>
      <xdr:spPr>
        <a:xfrm>
          <a:off x="5467350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998</xdr:row>
      <xdr:rowOff>0</xdr:rowOff>
    </xdr:from>
    <xdr:ext cx="65" cy="172227"/>
    <xdr:sp macro="" textlink="">
      <xdr:nvSpPr>
        <xdr:cNvPr id="1843" name="TextBox 1842"/>
        <xdr:cNvSpPr txBox="1"/>
      </xdr:nvSpPr>
      <xdr:spPr>
        <a:xfrm>
          <a:off x="5467350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998</xdr:row>
      <xdr:rowOff>0</xdr:rowOff>
    </xdr:from>
    <xdr:ext cx="65" cy="172227"/>
    <xdr:sp macro="" textlink="">
      <xdr:nvSpPr>
        <xdr:cNvPr id="1844" name="TextBox 1843"/>
        <xdr:cNvSpPr txBox="1"/>
      </xdr:nvSpPr>
      <xdr:spPr>
        <a:xfrm>
          <a:off x="5467350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998</xdr:row>
      <xdr:rowOff>0</xdr:rowOff>
    </xdr:from>
    <xdr:ext cx="65" cy="172227"/>
    <xdr:sp macro="" textlink="">
      <xdr:nvSpPr>
        <xdr:cNvPr id="1845" name="TextBox 1844"/>
        <xdr:cNvSpPr txBox="1"/>
      </xdr:nvSpPr>
      <xdr:spPr>
        <a:xfrm>
          <a:off x="5467350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998</xdr:row>
      <xdr:rowOff>0</xdr:rowOff>
    </xdr:from>
    <xdr:ext cx="65" cy="172227"/>
    <xdr:sp macro="" textlink="">
      <xdr:nvSpPr>
        <xdr:cNvPr id="1846" name="TextBox 1845"/>
        <xdr:cNvSpPr txBox="1"/>
      </xdr:nvSpPr>
      <xdr:spPr>
        <a:xfrm>
          <a:off x="5467350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998</xdr:row>
      <xdr:rowOff>0</xdr:rowOff>
    </xdr:from>
    <xdr:ext cx="65" cy="172227"/>
    <xdr:sp macro="" textlink="">
      <xdr:nvSpPr>
        <xdr:cNvPr id="1847" name="TextBox 1846"/>
        <xdr:cNvSpPr txBox="1"/>
      </xdr:nvSpPr>
      <xdr:spPr>
        <a:xfrm>
          <a:off x="5467350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998</xdr:row>
      <xdr:rowOff>0</xdr:rowOff>
    </xdr:from>
    <xdr:ext cx="65" cy="172227"/>
    <xdr:sp macro="" textlink="">
      <xdr:nvSpPr>
        <xdr:cNvPr id="1848" name="TextBox 1847"/>
        <xdr:cNvSpPr txBox="1"/>
      </xdr:nvSpPr>
      <xdr:spPr>
        <a:xfrm>
          <a:off x="5467350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998</xdr:row>
      <xdr:rowOff>0</xdr:rowOff>
    </xdr:from>
    <xdr:ext cx="65" cy="172227"/>
    <xdr:sp macro="" textlink="">
      <xdr:nvSpPr>
        <xdr:cNvPr id="1849" name="TextBox 1848"/>
        <xdr:cNvSpPr txBox="1"/>
      </xdr:nvSpPr>
      <xdr:spPr>
        <a:xfrm>
          <a:off x="5467350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850" name="TextBox 1849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851" name="TextBox 1850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852" name="TextBox 1851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853" name="TextBox 1852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854" name="TextBox 1853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855" name="TextBox 1854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856" name="TextBox 1855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857" name="TextBox 1856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858" name="TextBox 1857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859" name="TextBox 1858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860" name="TextBox 1859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861" name="TextBox 1860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862" name="TextBox 1861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997</xdr:row>
      <xdr:rowOff>0</xdr:rowOff>
    </xdr:from>
    <xdr:ext cx="65" cy="172227"/>
    <xdr:sp macro="" textlink="">
      <xdr:nvSpPr>
        <xdr:cNvPr id="1863" name="TextBox 1862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998</xdr:row>
      <xdr:rowOff>0</xdr:rowOff>
    </xdr:from>
    <xdr:ext cx="65" cy="172227"/>
    <xdr:sp macro="" textlink="">
      <xdr:nvSpPr>
        <xdr:cNvPr id="1864" name="TextBox 1863"/>
        <xdr:cNvSpPr txBox="1"/>
      </xdr:nvSpPr>
      <xdr:spPr>
        <a:xfrm>
          <a:off x="4848225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998</xdr:row>
      <xdr:rowOff>0</xdr:rowOff>
    </xdr:from>
    <xdr:ext cx="65" cy="172227"/>
    <xdr:sp macro="" textlink="">
      <xdr:nvSpPr>
        <xdr:cNvPr id="1865" name="TextBox 1864"/>
        <xdr:cNvSpPr txBox="1"/>
      </xdr:nvSpPr>
      <xdr:spPr>
        <a:xfrm>
          <a:off x="4848225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998</xdr:row>
      <xdr:rowOff>0</xdr:rowOff>
    </xdr:from>
    <xdr:ext cx="65" cy="172227"/>
    <xdr:sp macro="" textlink="">
      <xdr:nvSpPr>
        <xdr:cNvPr id="1866" name="TextBox 1865"/>
        <xdr:cNvSpPr txBox="1"/>
      </xdr:nvSpPr>
      <xdr:spPr>
        <a:xfrm>
          <a:off x="4848225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998</xdr:row>
      <xdr:rowOff>0</xdr:rowOff>
    </xdr:from>
    <xdr:ext cx="65" cy="172227"/>
    <xdr:sp macro="" textlink="">
      <xdr:nvSpPr>
        <xdr:cNvPr id="1867" name="TextBox 1866"/>
        <xdr:cNvSpPr txBox="1"/>
      </xdr:nvSpPr>
      <xdr:spPr>
        <a:xfrm>
          <a:off x="4848225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998</xdr:row>
      <xdr:rowOff>0</xdr:rowOff>
    </xdr:from>
    <xdr:ext cx="65" cy="172227"/>
    <xdr:sp macro="" textlink="">
      <xdr:nvSpPr>
        <xdr:cNvPr id="1868" name="TextBox 1867"/>
        <xdr:cNvSpPr txBox="1"/>
      </xdr:nvSpPr>
      <xdr:spPr>
        <a:xfrm>
          <a:off x="4848225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998</xdr:row>
      <xdr:rowOff>0</xdr:rowOff>
    </xdr:from>
    <xdr:ext cx="65" cy="172227"/>
    <xdr:sp macro="" textlink="">
      <xdr:nvSpPr>
        <xdr:cNvPr id="1869" name="TextBox 1868"/>
        <xdr:cNvSpPr txBox="1"/>
      </xdr:nvSpPr>
      <xdr:spPr>
        <a:xfrm>
          <a:off x="4848225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998</xdr:row>
      <xdr:rowOff>0</xdr:rowOff>
    </xdr:from>
    <xdr:ext cx="65" cy="172227"/>
    <xdr:sp macro="" textlink="">
      <xdr:nvSpPr>
        <xdr:cNvPr id="1870" name="TextBox 1869"/>
        <xdr:cNvSpPr txBox="1"/>
      </xdr:nvSpPr>
      <xdr:spPr>
        <a:xfrm>
          <a:off x="4848225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998</xdr:row>
      <xdr:rowOff>0</xdr:rowOff>
    </xdr:from>
    <xdr:ext cx="65" cy="172227"/>
    <xdr:sp macro="" textlink="">
      <xdr:nvSpPr>
        <xdr:cNvPr id="1871" name="TextBox 1870"/>
        <xdr:cNvSpPr txBox="1"/>
      </xdr:nvSpPr>
      <xdr:spPr>
        <a:xfrm>
          <a:off x="4848225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998</xdr:row>
      <xdr:rowOff>0</xdr:rowOff>
    </xdr:from>
    <xdr:ext cx="65" cy="172227"/>
    <xdr:sp macro="" textlink="">
      <xdr:nvSpPr>
        <xdr:cNvPr id="1872" name="TextBox 1871"/>
        <xdr:cNvSpPr txBox="1"/>
      </xdr:nvSpPr>
      <xdr:spPr>
        <a:xfrm>
          <a:off x="4848225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998</xdr:row>
      <xdr:rowOff>0</xdr:rowOff>
    </xdr:from>
    <xdr:ext cx="65" cy="172227"/>
    <xdr:sp macro="" textlink="">
      <xdr:nvSpPr>
        <xdr:cNvPr id="1873" name="TextBox 1872"/>
        <xdr:cNvSpPr txBox="1"/>
      </xdr:nvSpPr>
      <xdr:spPr>
        <a:xfrm>
          <a:off x="4848225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998</xdr:row>
      <xdr:rowOff>0</xdr:rowOff>
    </xdr:from>
    <xdr:ext cx="65" cy="172227"/>
    <xdr:sp macro="" textlink="">
      <xdr:nvSpPr>
        <xdr:cNvPr id="1874" name="TextBox 1873"/>
        <xdr:cNvSpPr txBox="1"/>
      </xdr:nvSpPr>
      <xdr:spPr>
        <a:xfrm>
          <a:off x="4848225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998</xdr:row>
      <xdr:rowOff>0</xdr:rowOff>
    </xdr:from>
    <xdr:ext cx="65" cy="172227"/>
    <xdr:sp macro="" textlink="">
      <xdr:nvSpPr>
        <xdr:cNvPr id="1875" name="TextBox 1874"/>
        <xdr:cNvSpPr txBox="1"/>
      </xdr:nvSpPr>
      <xdr:spPr>
        <a:xfrm>
          <a:off x="4848225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998</xdr:row>
      <xdr:rowOff>0</xdr:rowOff>
    </xdr:from>
    <xdr:ext cx="65" cy="172227"/>
    <xdr:sp macro="" textlink="">
      <xdr:nvSpPr>
        <xdr:cNvPr id="1876" name="TextBox 1875"/>
        <xdr:cNvSpPr txBox="1"/>
      </xdr:nvSpPr>
      <xdr:spPr>
        <a:xfrm>
          <a:off x="4848225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998</xdr:row>
      <xdr:rowOff>0</xdr:rowOff>
    </xdr:from>
    <xdr:ext cx="65" cy="172227"/>
    <xdr:sp macro="" textlink="">
      <xdr:nvSpPr>
        <xdr:cNvPr id="1877" name="TextBox 1876"/>
        <xdr:cNvSpPr txBox="1"/>
      </xdr:nvSpPr>
      <xdr:spPr>
        <a:xfrm>
          <a:off x="4848225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1059</xdr:row>
      <xdr:rowOff>0</xdr:rowOff>
    </xdr:from>
    <xdr:ext cx="65" cy="172227"/>
    <xdr:sp macro="" textlink="">
      <xdr:nvSpPr>
        <xdr:cNvPr id="1878" name="TextBox 1877"/>
        <xdr:cNvSpPr txBox="1"/>
      </xdr:nvSpPr>
      <xdr:spPr>
        <a:xfrm>
          <a:off x="4848225" y="40200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1059</xdr:row>
      <xdr:rowOff>0</xdr:rowOff>
    </xdr:from>
    <xdr:ext cx="65" cy="172227"/>
    <xdr:sp macro="" textlink="">
      <xdr:nvSpPr>
        <xdr:cNvPr id="1879" name="TextBox 1878"/>
        <xdr:cNvSpPr txBox="1"/>
      </xdr:nvSpPr>
      <xdr:spPr>
        <a:xfrm>
          <a:off x="4848225" y="40200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1059</xdr:row>
      <xdr:rowOff>0</xdr:rowOff>
    </xdr:from>
    <xdr:ext cx="65" cy="172227"/>
    <xdr:sp macro="" textlink="">
      <xdr:nvSpPr>
        <xdr:cNvPr id="1880" name="TextBox 1879"/>
        <xdr:cNvSpPr txBox="1"/>
      </xdr:nvSpPr>
      <xdr:spPr>
        <a:xfrm>
          <a:off x="4848225" y="40200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1059</xdr:row>
      <xdr:rowOff>0</xdr:rowOff>
    </xdr:from>
    <xdr:ext cx="65" cy="172227"/>
    <xdr:sp macro="" textlink="">
      <xdr:nvSpPr>
        <xdr:cNvPr id="1881" name="TextBox 1880"/>
        <xdr:cNvSpPr txBox="1"/>
      </xdr:nvSpPr>
      <xdr:spPr>
        <a:xfrm>
          <a:off x="4848225" y="40200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1059</xdr:row>
      <xdr:rowOff>0</xdr:rowOff>
    </xdr:from>
    <xdr:ext cx="65" cy="172227"/>
    <xdr:sp macro="" textlink="">
      <xdr:nvSpPr>
        <xdr:cNvPr id="1882" name="TextBox 1881"/>
        <xdr:cNvSpPr txBox="1"/>
      </xdr:nvSpPr>
      <xdr:spPr>
        <a:xfrm>
          <a:off x="4848225" y="40200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1059</xdr:row>
      <xdr:rowOff>0</xdr:rowOff>
    </xdr:from>
    <xdr:ext cx="65" cy="172227"/>
    <xdr:sp macro="" textlink="">
      <xdr:nvSpPr>
        <xdr:cNvPr id="1883" name="TextBox 1882"/>
        <xdr:cNvSpPr txBox="1"/>
      </xdr:nvSpPr>
      <xdr:spPr>
        <a:xfrm>
          <a:off x="4848225" y="40200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1059</xdr:row>
      <xdr:rowOff>0</xdr:rowOff>
    </xdr:from>
    <xdr:ext cx="65" cy="172227"/>
    <xdr:sp macro="" textlink="">
      <xdr:nvSpPr>
        <xdr:cNvPr id="1884" name="TextBox 1883"/>
        <xdr:cNvSpPr txBox="1"/>
      </xdr:nvSpPr>
      <xdr:spPr>
        <a:xfrm>
          <a:off x="4848225" y="40200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1059</xdr:row>
      <xdr:rowOff>0</xdr:rowOff>
    </xdr:from>
    <xdr:ext cx="65" cy="172227"/>
    <xdr:sp macro="" textlink="">
      <xdr:nvSpPr>
        <xdr:cNvPr id="1885" name="TextBox 1884"/>
        <xdr:cNvSpPr txBox="1"/>
      </xdr:nvSpPr>
      <xdr:spPr>
        <a:xfrm>
          <a:off x="4848225" y="40200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1059</xdr:row>
      <xdr:rowOff>0</xdr:rowOff>
    </xdr:from>
    <xdr:ext cx="65" cy="172227"/>
    <xdr:sp macro="" textlink="">
      <xdr:nvSpPr>
        <xdr:cNvPr id="1886" name="TextBox 1885"/>
        <xdr:cNvSpPr txBox="1"/>
      </xdr:nvSpPr>
      <xdr:spPr>
        <a:xfrm>
          <a:off x="4848225" y="40200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1059</xdr:row>
      <xdr:rowOff>0</xdr:rowOff>
    </xdr:from>
    <xdr:ext cx="65" cy="172227"/>
    <xdr:sp macro="" textlink="">
      <xdr:nvSpPr>
        <xdr:cNvPr id="1887" name="TextBox 1886"/>
        <xdr:cNvSpPr txBox="1"/>
      </xdr:nvSpPr>
      <xdr:spPr>
        <a:xfrm>
          <a:off x="4848225" y="40200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1059</xdr:row>
      <xdr:rowOff>0</xdr:rowOff>
    </xdr:from>
    <xdr:ext cx="65" cy="172227"/>
    <xdr:sp macro="" textlink="">
      <xdr:nvSpPr>
        <xdr:cNvPr id="1888" name="TextBox 1887"/>
        <xdr:cNvSpPr txBox="1"/>
      </xdr:nvSpPr>
      <xdr:spPr>
        <a:xfrm>
          <a:off x="4848225" y="40200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1059</xdr:row>
      <xdr:rowOff>0</xdr:rowOff>
    </xdr:from>
    <xdr:ext cx="65" cy="172227"/>
    <xdr:sp macro="" textlink="">
      <xdr:nvSpPr>
        <xdr:cNvPr id="1889" name="TextBox 1888"/>
        <xdr:cNvSpPr txBox="1"/>
      </xdr:nvSpPr>
      <xdr:spPr>
        <a:xfrm>
          <a:off x="4848225" y="40200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1059</xdr:row>
      <xdr:rowOff>0</xdr:rowOff>
    </xdr:from>
    <xdr:ext cx="65" cy="172227"/>
    <xdr:sp macro="" textlink="">
      <xdr:nvSpPr>
        <xdr:cNvPr id="1890" name="TextBox 1889"/>
        <xdr:cNvSpPr txBox="1"/>
      </xdr:nvSpPr>
      <xdr:spPr>
        <a:xfrm>
          <a:off x="4848225" y="40200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1059</xdr:row>
      <xdr:rowOff>0</xdr:rowOff>
    </xdr:from>
    <xdr:ext cx="65" cy="172227"/>
    <xdr:sp macro="" textlink="">
      <xdr:nvSpPr>
        <xdr:cNvPr id="1891" name="TextBox 1890"/>
        <xdr:cNvSpPr txBox="1"/>
      </xdr:nvSpPr>
      <xdr:spPr>
        <a:xfrm>
          <a:off x="4848225" y="40200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3</xdr:row>
      <xdr:rowOff>0</xdr:rowOff>
    </xdr:from>
    <xdr:to>
      <xdr:col>1</xdr:col>
      <xdr:colOff>866775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752475" y="609600"/>
          <a:ext cx="133350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21"/>
  <sheetViews>
    <sheetView workbookViewId="0">
      <selection activeCell="E3" sqref="E3"/>
    </sheetView>
  </sheetViews>
  <sheetFormatPr defaultColWidth="60" defaultRowHeight="15" x14ac:dyDescent="0.25"/>
  <cols>
    <col min="1" max="1" width="6.85546875" style="142" customWidth="1"/>
    <col min="2" max="2" width="38.140625" style="142" customWidth="1"/>
    <col min="3" max="3" width="38.5703125" style="1" customWidth="1"/>
    <col min="4" max="4" width="14.5703125" style="2" customWidth="1"/>
    <col min="5" max="5" width="14.5703125" style="3" customWidth="1"/>
    <col min="6" max="7" width="14.5703125" style="4" customWidth="1"/>
    <col min="8" max="8" width="14.5703125" style="5" customWidth="1"/>
    <col min="9" max="16384" width="60" style="6"/>
  </cols>
  <sheetData>
    <row r="1" spans="1:8" x14ac:dyDescent="0.25">
      <c r="A1" s="174" t="s">
        <v>0</v>
      </c>
      <c r="B1" s="174"/>
    </row>
    <row r="2" spans="1:8" x14ac:dyDescent="0.25">
      <c r="A2" s="175" t="s">
        <v>1</v>
      </c>
      <c r="B2" s="175"/>
    </row>
    <row r="3" spans="1:8" x14ac:dyDescent="0.25">
      <c r="A3" s="7"/>
      <c r="B3" s="7"/>
    </row>
    <row r="4" spans="1:8" s="1" customFormat="1" x14ac:dyDescent="0.25">
      <c r="A4" s="176" t="s">
        <v>2</v>
      </c>
      <c r="B4" s="176"/>
      <c r="C4" s="176"/>
      <c r="D4" s="176"/>
      <c r="E4" s="176"/>
      <c r="F4" s="176"/>
      <c r="G4" s="176"/>
      <c r="H4" s="176"/>
    </row>
    <row r="5" spans="1:8" s="1" customFormat="1" x14ac:dyDescent="0.25">
      <c r="A5" s="176" t="s">
        <v>3</v>
      </c>
      <c r="B5" s="176"/>
      <c r="C5" s="176"/>
      <c r="D5" s="176"/>
      <c r="E5" s="176"/>
      <c r="F5" s="176"/>
      <c r="G5" s="176"/>
      <c r="H5" s="176"/>
    </row>
    <row r="6" spans="1:8" s="1" customFormat="1" x14ac:dyDescent="0.25">
      <c r="A6" s="8"/>
      <c r="B6" s="8"/>
      <c r="C6" s="9"/>
      <c r="D6" s="10"/>
      <c r="E6" s="11"/>
      <c r="F6" s="12"/>
      <c r="G6" s="12"/>
      <c r="H6" s="13"/>
    </row>
    <row r="7" spans="1:8" s="17" customFormat="1" ht="25.5" x14ac:dyDescent="0.25">
      <c r="A7" s="14" t="s">
        <v>4</v>
      </c>
      <c r="B7" s="14"/>
      <c r="C7" s="14" t="s">
        <v>5</v>
      </c>
      <c r="D7" s="14" t="s">
        <v>6</v>
      </c>
      <c r="E7" s="15" t="s">
        <v>7</v>
      </c>
      <c r="F7" s="177" t="s">
        <v>8</v>
      </c>
      <c r="G7" s="178"/>
      <c r="H7" s="16" t="s">
        <v>9</v>
      </c>
    </row>
    <row r="8" spans="1:8" s="17" customFormat="1" ht="12.75" x14ac:dyDescent="0.25">
      <c r="A8" s="14"/>
      <c r="B8" s="14"/>
      <c r="C8" s="14"/>
      <c r="D8" s="14"/>
      <c r="E8" s="15"/>
      <c r="F8" s="18" t="s">
        <v>10</v>
      </c>
      <c r="G8" s="19" t="s">
        <v>11</v>
      </c>
      <c r="H8" s="16"/>
    </row>
    <row r="9" spans="1:8" x14ac:dyDescent="0.25">
      <c r="A9" s="20" t="s">
        <v>12</v>
      </c>
      <c r="B9" s="20"/>
      <c r="C9" s="20"/>
      <c r="D9" s="20"/>
      <c r="E9" s="21"/>
      <c r="F9" s="21"/>
      <c r="G9" s="21"/>
      <c r="H9" s="21"/>
    </row>
    <row r="10" spans="1:8" x14ac:dyDescent="0.25">
      <c r="A10" s="22"/>
      <c r="B10" s="22"/>
      <c r="C10" s="23" t="s">
        <v>13</v>
      </c>
      <c r="D10" s="24" t="s">
        <v>14</v>
      </c>
      <c r="E10" s="25">
        <v>1</v>
      </c>
      <c r="F10" s="26" t="s">
        <v>15</v>
      </c>
      <c r="G10" s="26" t="s">
        <v>16</v>
      </c>
      <c r="H10" s="27">
        <v>12</v>
      </c>
    </row>
    <row r="11" spans="1:8" x14ac:dyDescent="0.25">
      <c r="A11" s="22"/>
      <c r="B11" s="22"/>
      <c r="C11" s="23" t="s">
        <v>13</v>
      </c>
      <c r="D11" s="24" t="s">
        <v>14</v>
      </c>
      <c r="E11" s="25">
        <v>2</v>
      </c>
      <c r="F11" s="26" t="s">
        <v>17</v>
      </c>
      <c r="G11" s="26" t="s">
        <v>18</v>
      </c>
      <c r="H11" s="27">
        <v>12</v>
      </c>
    </row>
    <row r="12" spans="1:8" x14ac:dyDescent="0.25">
      <c r="A12" s="22"/>
      <c r="B12" s="22"/>
      <c r="C12" s="23" t="s">
        <v>13</v>
      </c>
      <c r="D12" s="24" t="s">
        <v>14</v>
      </c>
      <c r="E12" s="25">
        <v>3</v>
      </c>
      <c r="F12" s="26" t="s">
        <v>17</v>
      </c>
      <c r="G12" s="26" t="s">
        <v>18</v>
      </c>
      <c r="H12" s="27">
        <v>12</v>
      </c>
    </row>
    <row r="13" spans="1:8" x14ac:dyDescent="0.25">
      <c r="A13" s="22"/>
      <c r="B13" s="22"/>
      <c r="C13" s="23" t="s">
        <v>13</v>
      </c>
      <c r="D13" s="24" t="s">
        <v>14</v>
      </c>
      <c r="E13" s="25">
        <v>2</v>
      </c>
      <c r="F13" s="28" t="s">
        <v>19</v>
      </c>
      <c r="G13" s="28" t="s">
        <v>20</v>
      </c>
      <c r="H13" s="27">
        <v>12</v>
      </c>
    </row>
    <row r="14" spans="1:8" x14ac:dyDescent="0.25">
      <c r="A14" s="29"/>
      <c r="B14" s="29"/>
      <c r="C14" s="30" t="s">
        <v>21</v>
      </c>
      <c r="D14" s="31" t="s">
        <v>22</v>
      </c>
      <c r="E14" s="32">
        <v>325</v>
      </c>
      <c r="F14" s="28" t="s">
        <v>19</v>
      </c>
      <c r="G14" s="28" t="s">
        <v>23</v>
      </c>
      <c r="H14" s="27">
        <v>9</v>
      </c>
    </row>
    <row r="15" spans="1:8" x14ac:dyDescent="0.25">
      <c r="A15" s="29"/>
      <c r="B15" s="29"/>
      <c r="C15" s="30" t="s">
        <v>21</v>
      </c>
      <c r="D15" s="31" t="s">
        <v>22</v>
      </c>
      <c r="E15" s="32">
        <v>1873</v>
      </c>
      <c r="F15" s="28" t="s">
        <v>19</v>
      </c>
      <c r="G15" s="28" t="s">
        <v>20</v>
      </c>
      <c r="H15" s="27">
        <v>12</v>
      </c>
    </row>
    <row r="16" spans="1:8" x14ac:dyDescent="0.25">
      <c r="A16" s="29"/>
      <c r="B16" s="29"/>
      <c r="C16" s="30" t="s">
        <v>21</v>
      </c>
      <c r="D16" s="31" t="s">
        <v>22</v>
      </c>
      <c r="E16" s="32">
        <v>12</v>
      </c>
      <c r="F16" s="28" t="s">
        <v>19</v>
      </c>
      <c r="G16" s="28" t="s">
        <v>20</v>
      </c>
      <c r="H16" s="27">
        <v>12</v>
      </c>
    </row>
    <row r="17" spans="1:8" x14ac:dyDescent="0.25">
      <c r="A17" s="29"/>
      <c r="B17" s="29"/>
      <c r="C17" s="30" t="s">
        <v>21</v>
      </c>
      <c r="D17" s="31" t="s">
        <v>22</v>
      </c>
      <c r="E17" s="32">
        <v>3</v>
      </c>
      <c r="F17" s="28" t="s">
        <v>19</v>
      </c>
      <c r="G17" s="28" t="s">
        <v>20</v>
      </c>
      <c r="H17" s="27">
        <v>12</v>
      </c>
    </row>
    <row r="18" spans="1:8" x14ac:dyDescent="0.25">
      <c r="A18" s="29"/>
      <c r="B18" s="29"/>
      <c r="C18" s="30" t="s">
        <v>24</v>
      </c>
      <c r="D18" s="31" t="s">
        <v>25</v>
      </c>
      <c r="E18" s="32">
        <v>1121</v>
      </c>
      <c r="F18" s="28" t="s">
        <v>19</v>
      </c>
      <c r="G18" s="28" t="s">
        <v>20</v>
      </c>
      <c r="H18" s="27">
        <v>12</v>
      </c>
    </row>
    <row r="19" spans="1:8" x14ac:dyDescent="0.25">
      <c r="A19" s="29"/>
      <c r="B19" s="29"/>
      <c r="C19" s="30" t="s">
        <v>24</v>
      </c>
      <c r="D19" s="31" t="s">
        <v>25</v>
      </c>
      <c r="E19" s="32">
        <v>493</v>
      </c>
      <c r="F19" s="28" t="s">
        <v>19</v>
      </c>
      <c r="G19" s="28" t="s">
        <v>23</v>
      </c>
      <c r="H19" s="27">
        <v>9</v>
      </c>
    </row>
    <row r="20" spans="1:8" x14ac:dyDescent="0.25">
      <c r="A20" s="29"/>
      <c r="B20" s="29"/>
      <c r="C20" s="30" t="s">
        <v>26</v>
      </c>
      <c r="D20" s="31" t="s">
        <v>27</v>
      </c>
      <c r="E20" s="32">
        <v>93</v>
      </c>
      <c r="F20" s="28" t="s">
        <v>19</v>
      </c>
      <c r="G20" s="28" t="s">
        <v>20</v>
      </c>
      <c r="H20" s="27">
        <v>12</v>
      </c>
    </row>
    <row r="21" spans="1:8" x14ac:dyDescent="0.25">
      <c r="A21" s="29"/>
      <c r="B21" s="29"/>
      <c r="C21" s="30" t="s">
        <v>28</v>
      </c>
      <c r="D21" s="31" t="s">
        <v>29</v>
      </c>
      <c r="E21" s="32">
        <v>25</v>
      </c>
      <c r="F21" s="28" t="s">
        <v>16</v>
      </c>
      <c r="G21" s="28" t="s">
        <v>30</v>
      </c>
      <c r="H21" s="27">
        <v>12</v>
      </c>
    </row>
    <row r="22" spans="1:8" x14ac:dyDescent="0.25">
      <c r="A22" s="29"/>
      <c r="B22" s="29"/>
      <c r="C22" s="30" t="s">
        <v>28</v>
      </c>
      <c r="D22" s="31" t="s">
        <v>29</v>
      </c>
      <c r="E22" s="32">
        <v>106</v>
      </c>
      <c r="F22" s="28" t="s">
        <v>19</v>
      </c>
      <c r="G22" s="28" t="s">
        <v>20</v>
      </c>
      <c r="H22" s="27">
        <v>12</v>
      </c>
    </row>
    <row r="23" spans="1:8" x14ac:dyDescent="0.25">
      <c r="A23" s="29"/>
      <c r="B23" s="29"/>
      <c r="C23" s="30" t="s">
        <v>28</v>
      </c>
      <c r="D23" s="31" t="s">
        <v>29</v>
      </c>
      <c r="E23" s="32">
        <v>5</v>
      </c>
      <c r="F23" s="28" t="s">
        <v>19</v>
      </c>
      <c r="G23" s="28" t="s">
        <v>23</v>
      </c>
      <c r="H23" s="27">
        <v>9</v>
      </c>
    </row>
    <row r="24" spans="1:8" x14ac:dyDescent="0.25">
      <c r="A24" s="29"/>
      <c r="B24" s="29"/>
      <c r="C24" s="30" t="s">
        <v>28</v>
      </c>
      <c r="D24" s="31" t="s">
        <v>29</v>
      </c>
      <c r="E24" s="32">
        <v>1</v>
      </c>
      <c r="F24" s="28" t="s">
        <v>31</v>
      </c>
      <c r="G24" s="28" t="s">
        <v>20</v>
      </c>
      <c r="H24" s="27">
        <v>8</v>
      </c>
    </row>
    <row r="25" spans="1:8" x14ac:dyDescent="0.25">
      <c r="A25" s="29"/>
      <c r="B25" s="29"/>
      <c r="C25" s="30" t="s">
        <v>32</v>
      </c>
      <c r="D25" s="31" t="s">
        <v>33</v>
      </c>
      <c r="E25" s="32">
        <v>1003</v>
      </c>
      <c r="F25" s="28" t="s">
        <v>19</v>
      </c>
      <c r="G25" s="28" t="s">
        <v>20</v>
      </c>
      <c r="H25" s="27">
        <v>12</v>
      </c>
    </row>
    <row r="26" spans="1:8" x14ac:dyDescent="0.25">
      <c r="A26" s="29"/>
      <c r="B26" s="29"/>
      <c r="C26" s="30" t="s">
        <v>32</v>
      </c>
      <c r="D26" s="31" t="s">
        <v>33</v>
      </c>
      <c r="E26" s="32">
        <v>537</v>
      </c>
      <c r="F26" s="28" t="s">
        <v>19</v>
      </c>
      <c r="G26" s="28" t="s">
        <v>23</v>
      </c>
      <c r="H26" s="27">
        <v>9</v>
      </c>
    </row>
    <row r="27" spans="1:8" x14ac:dyDescent="0.25">
      <c r="A27" s="29"/>
      <c r="B27" s="29"/>
      <c r="C27" s="30" t="s">
        <v>32</v>
      </c>
      <c r="D27" s="31" t="s">
        <v>33</v>
      </c>
      <c r="E27" s="32">
        <v>29</v>
      </c>
      <c r="F27" s="28" t="s">
        <v>19</v>
      </c>
      <c r="G27" s="28" t="s">
        <v>23</v>
      </c>
      <c r="H27" s="27">
        <v>9</v>
      </c>
    </row>
    <row r="28" spans="1:8" x14ac:dyDescent="0.25">
      <c r="A28" s="29"/>
      <c r="B28" s="29"/>
      <c r="C28" s="30" t="s">
        <v>32</v>
      </c>
      <c r="D28" s="31" t="s">
        <v>33</v>
      </c>
      <c r="E28" s="32">
        <v>92</v>
      </c>
      <c r="F28" s="28" t="s">
        <v>19</v>
      </c>
      <c r="G28" s="28" t="s">
        <v>20</v>
      </c>
      <c r="H28" s="27">
        <v>12</v>
      </c>
    </row>
    <row r="29" spans="1:8" x14ac:dyDescent="0.25">
      <c r="A29" s="29"/>
      <c r="B29" s="29"/>
      <c r="C29" s="30" t="s">
        <v>32</v>
      </c>
      <c r="D29" s="31" t="s">
        <v>33</v>
      </c>
      <c r="E29" s="32">
        <v>35</v>
      </c>
      <c r="F29" s="28" t="s">
        <v>34</v>
      </c>
      <c r="G29" s="28" t="s">
        <v>35</v>
      </c>
      <c r="H29" s="27">
        <v>12</v>
      </c>
    </row>
    <row r="30" spans="1:8" x14ac:dyDescent="0.25">
      <c r="A30" s="29"/>
      <c r="B30" s="29"/>
      <c r="C30" s="30" t="s">
        <v>32</v>
      </c>
      <c r="D30" s="31" t="s">
        <v>33</v>
      </c>
      <c r="E30" s="32">
        <v>2</v>
      </c>
      <c r="F30" s="28" t="s">
        <v>34</v>
      </c>
      <c r="G30" s="28" t="s">
        <v>30</v>
      </c>
      <c r="H30" s="27">
        <v>9</v>
      </c>
    </row>
    <row r="31" spans="1:8" x14ac:dyDescent="0.25">
      <c r="A31" s="29"/>
      <c r="B31" s="29"/>
      <c r="C31" s="30" t="s">
        <v>32</v>
      </c>
      <c r="D31" s="31" t="s">
        <v>33</v>
      </c>
      <c r="E31" s="32">
        <v>1</v>
      </c>
      <c r="F31" s="28" t="s">
        <v>34</v>
      </c>
      <c r="G31" s="28" t="s">
        <v>30</v>
      </c>
      <c r="H31" s="27">
        <v>9</v>
      </c>
    </row>
    <row r="32" spans="1:8" x14ac:dyDescent="0.25">
      <c r="A32" s="29"/>
      <c r="B32" s="29"/>
      <c r="C32" s="30" t="s">
        <v>32</v>
      </c>
      <c r="D32" s="31" t="s">
        <v>33</v>
      </c>
      <c r="E32" s="32">
        <v>3</v>
      </c>
      <c r="F32" s="28" t="s">
        <v>34</v>
      </c>
      <c r="G32" s="28" t="s">
        <v>35</v>
      </c>
      <c r="H32" s="27">
        <v>12</v>
      </c>
    </row>
    <row r="33" spans="1:8" x14ac:dyDescent="0.25">
      <c r="A33" s="29"/>
      <c r="B33" s="29"/>
      <c r="C33" s="30" t="s">
        <v>32</v>
      </c>
      <c r="D33" s="31" t="s">
        <v>33</v>
      </c>
      <c r="E33" s="32">
        <v>8</v>
      </c>
      <c r="F33" s="28" t="s">
        <v>34</v>
      </c>
      <c r="G33" s="28" t="s">
        <v>35</v>
      </c>
      <c r="H33" s="27">
        <v>12</v>
      </c>
    </row>
    <row r="34" spans="1:8" x14ac:dyDescent="0.25">
      <c r="A34" s="29"/>
      <c r="B34" s="29"/>
      <c r="C34" s="30" t="s">
        <v>32</v>
      </c>
      <c r="D34" s="31" t="s">
        <v>33</v>
      </c>
      <c r="E34" s="32">
        <v>1</v>
      </c>
      <c r="F34" s="28" t="s">
        <v>34</v>
      </c>
      <c r="G34" s="28" t="s">
        <v>30</v>
      </c>
      <c r="H34" s="27">
        <v>9</v>
      </c>
    </row>
    <row r="35" spans="1:8" x14ac:dyDescent="0.25">
      <c r="A35" s="29"/>
      <c r="B35" s="29"/>
      <c r="C35" s="30" t="s">
        <v>36</v>
      </c>
      <c r="D35" s="31" t="s">
        <v>37</v>
      </c>
      <c r="E35" s="32">
        <v>544</v>
      </c>
      <c r="F35" s="28" t="s">
        <v>19</v>
      </c>
      <c r="G35" s="28" t="s">
        <v>23</v>
      </c>
      <c r="H35" s="27">
        <v>9</v>
      </c>
    </row>
    <row r="36" spans="1:8" x14ac:dyDescent="0.25">
      <c r="A36" s="29"/>
      <c r="B36" s="29"/>
      <c r="C36" s="30" t="s">
        <v>36</v>
      </c>
      <c r="D36" s="31" t="s">
        <v>37</v>
      </c>
      <c r="E36" s="32">
        <v>1193</v>
      </c>
      <c r="F36" s="28" t="s">
        <v>19</v>
      </c>
      <c r="G36" s="28" t="s">
        <v>20</v>
      </c>
      <c r="H36" s="27">
        <v>12</v>
      </c>
    </row>
    <row r="37" spans="1:8" x14ac:dyDescent="0.25">
      <c r="A37" s="29"/>
      <c r="B37" s="29"/>
      <c r="C37" s="30" t="s">
        <v>36</v>
      </c>
      <c r="D37" s="31" t="s">
        <v>37</v>
      </c>
      <c r="E37" s="32">
        <v>1</v>
      </c>
      <c r="F37" s="28" t="s">
        <v>19</v>
      </c>
      <c r="G37" s="28" t="s">
        <v>23</v>
      </c>
      <c r="H37" s="27">
        <v>9</v>
      </c>
    </row>
    <row r="38" spans="1:8" x14ac:dyDescent="0.25">
      <c r="A38" s="29"/>
      <c r="B38" s="29"/>
      <c r="C38" s="30" t="s">
        <v>36</v>
      </c>
      <c r="D38" s="31" t="s">
        <v>37</v>
      </c>
      <c r="E38" s="32">
        <v>1</v>
      </c>
      <c r="F38" s="28" t="s">
        <v>19</v>
      </c>
      <c r="G38" s="28" t="s">
        <v>20</v>
      </c>
      <c r="H38" s="27">
        <v>12</v>
      </c>
    </row>
    <row r="39" spans="1:8" x14ac:dyDescent="0.25">
      <c r="A39" s="29"/>
      <c r="B39" s="29"/>
      <c r="C39" s="30" t="s">
        <v>36</v>
      </c>
      <c r="D39" s="31" t="s">
        <v>37</v>
      </c>
      <c r="E39" s="32">
        <v>1</v>
      </c>
      <c r="F39" s="28" t="s">
        <v>19</v>
      </c>
      <c r="G39" s="28" t="s">
        <v>20</v>
      </c>
      <c r="H39" s="27">
        <v>12</v>
      </c>
    </row>
    <row r="40" spans="1:8" x14ac:dyDescent="0.25">
      <c r="A40" s="29"/>
      <c r="B40" s="29"/>
      <c r="C40" s="30" t="s">
        <v>36</v>
      </c>
      <c r="D40" s="31" t="s">
        <v>37</v>
      </c>
      <c r="E40" s="32">
        <v>1</v>
      </c>
      <c r="F40" s="28" t="s">
        <v>19</v>
      </c>
      <c r="G40" s="28" t="s">
        <v>23</v>
      </c>
      <c r="H40" s="27">
        <v>9</v>
      </c>
    </row>
    <row r="41" spans="1:8" x14ac:dyDescent="0.25">
      <c r="A41" s="29"/>
      <c r="B41" s="29"/>
      <c r="C41" s="30" t="s">
        <v>36</v>
      </c>
      <c r="D41" s="31" t="s">
        <v>37</v>
      </c>
      <c r="E41" s="32">
        <v>5</v>
      </c>
      <c r="F41" s="28" t="s">
        <v>38</v>
      </c>
      <c r="G41" s="28" t="s">
        <v>20</v>
      </c>
      <c r="H41" s="27">
        <v>9</v>
      </c>
    </row>
    <row r="42" spans="1:8" x14ac:dyDescent="0.25">
      <c r="A42" s="29"/>
      <c r="B42" s="29"/>
      <c r="C42" s="30" t="s">
        <v>39</v>
      </c>
      <c r="D42" s="31" t="s">
        <v>40</v>
      </c>
      <c r="E42" s="32">
        <v>1</v>
      </c>
      <c r="F42" s="28" t="s">
        <v>41</v>
      </c>
      <c r="G42" s="28" t="s">
        <v>42</v>
      </c>
      <c r="H42" s="27">
        <v>4</v>
      </c>
    </row>
    <row r="43" spans="1:8" x14ac:dyDescent="0.25">
      <c r="A43" s="29"/>
      <c r="B43" s="29"/>
      <c r="C43" s="30" t="s">
        <v>39</v>
      </c>
      <c r="D43" s="31" t="s">
        <v>40</v>
      </c>
      <c r="E43" s="32">
        <v>1</v>
      </c>
      <c r="F43" s="28" t="s">
        <v>41</v>
      </c>
      <c r="G43" s="28" t="s">
        <v>16</v>
      </c>
      <c r="H43" s="27">
        <v>7</v>
      </c>
    </row>
    <row r="44" spans="1:8" x14ac:dyDescent="0.25">
      <c r="A44" s="29"/>
      <c r="B44" s="29"/>
      <c r="C44" s="30" t="s">
        <v>39</v>
      </c>
      <c r="D44" s="31" t="s">
        <v>40</v>
      </c>
      <c r="E44" s="32">
        <v>1</v>
      </c>
      <c r="F44" s="28" t="s">
        <v>43</v>
      </c>
      <c r="G44" s="28" t="s">
        <v>20</v>
      </c>
      <c r="H44" s="27">
        <v>15</v>
      </c>
    </row>
    <row r="45" spans="1:8" x14ac:dyDescent="0.25">
      <c r="A45" s="29"/>
      <c r="B45" s="29"/>
      <c r="C45" s="30" t="s">
        <v>39</v>
      </c>
      <c r="D45" s="31" t="s">
        <v>40</v>
      </c>
      <c r="E45" s="32">
        <v>225</v>
      </c>
      <c r="F45" s="28" t="s">
        <v>19</v>
      </c>
      <c r="G45" s="28" t="s">
        <v>23</v>
      </c>
      <c r="H45" s="27">
        <v>9</v>
      </c>
    </row>
    <row r="46" spans="1:8" x14ac:dyDescent="0.25">
      <c r="A46" s="29"/>
      <c r="B46" s="29"/>
      <c r="C46" s="30" t="s">
        <v>39</v>
      </c>
      <c r="D46" s="31" t="s">
        <v>40</v>
      </c>
      <c r="E46" s="32">
        <v>2534</v>
      </c>
      <c r="F46" s="28" t="s">
        <v>19</v>
      </c>
      <c r="G46" s="28" t="s">
        <v>20</v>
      </c>
      <c r="H46" s="27">
        <v>12</v>
      </c>
    </row>
    <row r="47" spans="1:8" x14ac:dyDescent="0.25">
      <c r="A47" s="29"/>
      <c r="B47" s="29"/>
      <c r="C47" s="30" t="s">
        <v>39</v>
      </c>
      <c r="D47" s="31" t="s">
        <v>40</v>
      </c>
      <c r="E47" s="32">
        <v>99</v>
      </c>
      <c r="F47" s="28" t="s">
        <v>19</v>
      </c>
      <c r="G47" s="28" t="s">
        <v>20</v>
      </c>
      <c r="H47" s="27">
        <v>12</v>
      </c>
    </row>
    <row r="48" spans="1:8" x14ac:dyDescent="0.25">
      <c r="A48" s="29"/>
      <c r="B48" s="29"/>
      <c r="C48" s="30" t="s">
        <v>39</v>
      </c>
      <c r="D48" s="31" t="s">
        <v>40</v>
      </c>
      <c r="E48" s="32">
        <v>16</v>
      </c>
      <c r="F48" s="28" t="s">
        <v>19</v>
      </c>
      <c r="G48" s="28" t="s">
        <v>23</v>
      </c>
      <c r="H48" s="27">
        <v>9</v>
      </c>
    </row>
    <row r="49" spans="1:8" x14ac:dyDescent="0.25">
      <c r="A49" s="29"/>
      <c r="B49" s="29"/>
      <c r="C49" s="30" t="s">
        <v>39</v>
      </c>
      <c r="D49" s="31" t="s">
        <v>40</v>
      </c>
      <c r="E49" s="32">
        <v>63</v>
      </c>
      <c r="F49" s="28" t="s">
        <v>19</v>
      </c>
      <c r="G49" s="28" t="s">
        <v>20</v>
      </c>
      <c r="H49" s="27">
        <v>12</v>
      </c>
    </row>
    <row r="50" spans="1:8" x14ac:dyDescent="0.25">
      <c r="A50" s="29"/>
      <c r="B50" s="29"/>
      <c r="C50" s="30" t="s">
        <v>39</v>
      </c>
      <c r="D50" s="31" t="s">
        <v>40</v>
      </c>
      <c r="E50" s="32">
        <v>15</v>
      </c>
      <c r="F50" s="28" t="s">
        <v>19</v>
      </c>
      <c r="G50" s="28" t="s">
        <v>23</v>
      </c>
      <c r="H50" s="27">
        <v>9</v>
      </c>
    </row>
    <row r="51" spans="1:8" x14ac:dyDescent="0.25">
      <c r="A51" s="29"/>
      <c r="B51" s="29"/>
      <c r="C51" s="30" t="s">
        <v>39</v>
      </c>
      <c r="D51" s="31" t="s">
        <v>40</v>
      </c>
      <c r="E51" s="32">
        <v>6</v>
      </c>
      <c r="F51" s="28" t="s">
        <v>19</v>
      </c>
      <c r="G51" s="28" t="s">
        <v>20</v>
      </c>
      <c r="H51" s="27">
        <v>12</v>
      </c>
    </row>
    <row r="52" spans="1:8" x14ac:dyDescent="0.25">
      <c r="A52" s="29"/>
      <c r="B52" s="29"/>
      <c r="C52" s="30" t="s">
        <v>39</v>
      </c>
      <c r="D52" s="31" t="s">
        <v>40</v>
      </c>
      <c r="E52" s="32">
        <v>2</v>
      </c>
      <c r="F52" s="28" t="s">
        <v>19</v>
      </c>
      <c r="G52" s="28" t="s">
        <v>23</v>
      </c>
      <c r="H52" s="27">
        <v>9</v>
      </c>
    </row>
    <row r="53" spans="1:8" x14ac:dyDescent="0.25">
      <c r="A53" s="29"/>
      <c r="B53" s="29"/>
      <c r="C53" s="30" t="s">
        <v>39</v>
      </c>
      <c r="D53" s="31" t="s">
        <v>40</v>
      </c>
      <c r="E53" s="32">
        <v>5</v>
      </c>
      <c r="F53" s="28" t="s">
        <v>19</v>
      </c>
      <c r="G53" s="28" t="s">
        <v>20</v>
      </c>
      <c r="H53" s="27">
        <v>12</v>
      </c>
    </row>
    <row r="54" spans="1:8" x14ac:dyDescent="0.25">
      <c r="A54" s="29"/>
      <c r="B54" s="29"/>
      <c r="C54" s="30" t="s">
        <v>39</v>
      </c>
      <c r="D54" s="31" t="s">
        <v>40</v>
      </c>
      <c r="E54" s="32">
        <v>4</v>
      </c>
      <c r="F54" s="28" t="s">
        <v>44</v>
      </c>
      <c r="G54" s="28" t="s">
        <v>20</v>
      </c>
      <c r="H54" s="27">
        <v>11</v>
      </c>
    </row>
    <row r="55" spans="1:8" x14ac:dyDescent="0.25">
      <c r="A55" s="29"/>
      <c r="B55" s="29"/>
      <c r="C55" s="30" t="s">
        <v>39</v>
      </c>
      <c r="D55" s="31" t="s">
        <v>40</v>
      </c>
      <c r="E55" s="32">
        <v>9</v>
      </c>
      <c r="F55" s="28" t="s">
        <v>34</v>
      </c>
      <c r="G55" s="28" t="s">
        <v>20</v>
      </c>
      <c r="H55" s="27">
        <v>10</v>
      </c>
    </row>
    <row r="56" spans="1:8" x14ac:dyDescent="0.25">
      <c r="A56" s="29"/>
      <c r="B56" s="29"/>
      <c r="C56" s="30" t="s">
        <v>39</v>
      </c>
      <c r="D56" s="31" t="s">
        <v>40</v>
      </c>
      <c r="E56" s="32">
        <v>1</v>
      </c>
      <c r="F56" s="28" t="s">
        <v>38</v>
      </c>
      <c r="G56" s="28" t="s">
        <v>23</v>
      </c>
      <c r="H56" s="27">
        <v>6</v>
      </c>
    </row>
    <row r="57" spans="1:8" x14ac:dyDescent="0.25">
      <c r="A57" s="29"/>
      <c r="B57" s="29"/>
      <c r="C57" s="30" t="s">
        <v>39</v>
      </c>
      <c r="D57" s="31" t="s">
        <v>40</v>
      </c>
      <c r="E57" s="32">
        <v>5</v>
      </c>
      <c r="F57" s="28" t="s">
        <v>38</v>
      </c>
      <c r="G57" s="28" t="s">
        <v>20</v>
      </c>
      <c r="H57" s="27">
        <v>9</v>
      </c>
    </row>
    <row r="58" spans="1:8" x14ac:dyDescent="0.25">
      <c r="A58" s="29"/>
      <c r="B58" s="29"/>
      <c r="C58" s="30" t="s">
        <v>39</v>
      </c>
      <c r="D58" s="31" t="s">
        <v>40</v>
      </c>
      <c r="E58" s="32">
        <v>1</v>
      </c>
      <c r="F58" s="28" t="s">
        <v>38</v>
      </c>
      <c r="G58" s="28" t="s">
        <v>23</v>
      </c>
      <c r="H58" s="27">
        <v>6</v>
      </c>
    </row>
    <row r="59" spans="1:8" x14ac:dyDescent="0.25">
      <c r="A59" s="29"/>
      <c r="B59" s="29"/>
      <c r="C59" s="30" t="s">
        <v>39</v>
      </c>
      <c r="D59" s="31" t="s">
        <v>40</v>
      </c>
      <c r="E59" s="32">
        <v>3</v>
      </c>
      <c r="F59" s="28" t="s">
        <v>38</v>
      </c>
      <c r="G59" s="28" t="s">
        <v>20</v>
      </c>
      <c r="H59" s="27">
        <v>9</v>
      </c>
    </row>
    <row r="60" spans="1:8" ht="25.5" x14ac:dyDescent="0.25">
      <c r="A60" s="29"/>
      <c r="B60" s="29"/>
      <c r="C60" s="30" t="s">
        <v>45</v>
      </c>
      <c r="D60" s="31" t="s">
        <v>46</v>
      </c>
      <c r="E60" s="32">
        <v>9</v>
      </c>
      <c r="F60" s="28" t="s">
        <v>17</v>
      </c>
      <c r="G60" s="28" t="s">
        <v>20</v>
      </c>
      <c r="H60" s="27">
        <v>14</v>
      </c>
    </row>
    <row r="61" spans="1:8" ht="25.5" x14ac:dyDescent="0.25">
      <c r="A61" s="29"/>
      <c r="B61" s="29"/>
      <c r="C61" s="30" t="s">
        <v>45</v>
      </c>
      <c r="D61" s="31" t="s">
        <v>46</v>
      </c>
      <c r="E61" s="32">
        <v>439</v>
      </c>
      <c r="F61" s="28" t="s">
        <v>19</v>
      </c>
      <c r="G61" s="28" t="s">
        <v>20</v>
      </c>
      <c r="H61" s="27">
        <v>12</v>
      </c>
    </row>
    <row r="62" spans="1:8" ht="25.5" x14ac:dyDescent="0.25">
      <c r="A62" s="29"/>
      <c r="B62" s="29"/>
      <c r="C62" s="30" t="s">
        <v>45</v>
      </c>
      <c r="D62" s="31" t="s">
        <v>46</v>
      </c>
      <c r="E62" s="32">
        <v>15</v>
      </c>
      <c r="F62" s="28" t="s">
        <v>19</v>
      </c>
      <c r="G62" s="28" t="s">
        <v>20</v>
      </c>
      <c r="H62" s="27">
        <v>12</v>
      </c>
    </row>
    <row r="63" spans="1:8" ht="25.5" x14ac:dyDescent="0.25">
      <c r="A63" s="29"/>
      <c r="B63" s="29"/>
      <c r="C63" s="30" t="s">
        <v>45</v>
      </c>
      <c r="D63" s="31" t="s">
        <v>46</v>
      </c>
      <c r="E63" s="32">
        <v>9</v>
      </c>
      <c r="F63" s="28" t="s">
        <v>19</v>
      </c>
      <c r="G63" s="28" t="s">
        <v>20</v>
      </c>
      <c r="H63" s="27">
        <v>12</v>
      </c>
    </row>
    <row r="64" spans="1:8" ht="25.5" x14ac:dyDescent="0.25">
      <c r="A64" s="29"/>
      <c r="B64" s="29"/>
      <c r="C64" s="30" t="s">
        <v>47</v>
      </c>
      <c r="D64" s="31" t="s">
        <v>48</v>
      </c>
      <c r="E64" s="32">
        <v>2136</v>
      </c>
      <c r="F64" s="28" t="s">
        <v>43</v>
      </c>
      <c r="G64" s="28" t="s">
        <v>23</v>
      </c>
      <c r="H64" s="27">
        <v>12</v>
      </c>
    </row>
    <row r="65" spans="1:8" ht="25.5" x14ac:dyDescent="0.25">
      <c r="A65" s="29"/>
      <c r="B65" s="29"/>
      <c r="C65" s="30" t="s">
        <v>47</v>
      </c>
      <c r="D65" s="31" t="s">
        <v>48</v>
      </c>
      <c r="E65" s="32">
        <v>129</v>
      </c>
      <c r="F65" s="28" t="s">
        <v>43</v>
      </c>
      <c r="G65" s="28" t="s">
        <v>23</v>
      </c>
      <c r="H65" s="27">
        <v>12</v>
      </c>
    </row>
    <row r="66" spans="1:8" ht="25.5" x14ac:dyDescent="0.25">
      <c r="A66" s="29"/>
      <c r="B66" s="29"/>
      <c r="C66" s="30" t="s">
        <v>47</v>
      </c>
      <c r="D66" s="31" t="s">
        <v>48</v>
      </c>
      <c r="E66" s="32">
        <v>14</v>
      </c>
      <c r="F66" s="28" t="s">
        <v>17</v>
      </c>
      <c r="G66" s="28" t="s">
        <v>23</v>
      </c>
      <c r="H66" s="27">
        <v>11</v>
      </c>
    </row>
    <row r="67" spans="1:8" ht="25.5" x14ac:dyDescent="0.25">
      <c r="A67" s="29"/>
      <c r="B67" s="29"/>
      <c r="C67" s="30" t="s">
        <v>47</v>
      </c>
      <c r="D67" s="31" t="s">
        <v>48</v>
      </c>
      <c r="E67" s="32">
        <v>21</v>
      </c>
      <c r="F67" s="28" t="s">
        <v>16</v>
      </c>
      <c r="G67" s="28" t="s">
        <v>23</v>
      </c>
      <c r="H67" s="27">
        <v>10</v>
      </c>
    </row>
    <row r="68" spans="1:8" ht="25.5" x14ac:dyDescent="0.25">
      <c r="A68" s="29"/>
      <c r="B68" s="29"/>
      <c r="C68" s="30" t="s">
        <v>47</v>
      </c>
      <c r="D68" s="31" t="s">
        <v>48</v>
      </c>
      <c r="E68" s="32">
        <v>19</v>
      </c>
      <c r="F68" s="28" t="s">
        <v>19</v>
      </c>
      <c r="G68" s="28" t="s">
        <v>23</v>
      </c>
      <c r="H68" s="27">
        <v>9</v>
      </c>
    </row>
    <row r="69" spans="1:8" ht="25.5" x14ac:dyDescent="0.25">
      <c r="A69" s="29"/>
      <c r="B69" s="29"/>
      <c r="C69" s="30" t="s">
        <v>47</v>
      </c>
      <c r="D69" s="31" t="s">
        <v>48</v>
      </c>
      <c r="E69" s="32">
        <v>83</v>
      </c>
      <c r="F69" s="28" t="s">
        <v>43</v>
      </c>
      <c r="G69" s="28" t="s">
        <v>23</v>
      </c>
      <c r="H69" s="27">
        <v>12</v>
      </c>
    </row>
    <row r="70" spans="1:8" ht="25.5" x14ac:dyDescent="0.25">
      <c r="A70" s="29"/>
      <c r="B70" s="29"/>
      <c r="C70" s="30" t="s">
        <v>47</v>
      </c>
      <c r="D70" s="31" t="s">
        <v>48</v>
      </c>
      <c r="E70" s="32">
        <v>4</v>
      </c>
      <c r="F70" s="28" t="s">
        <v>17</v>
      </c>
      <c r="G70" s="28" t="s">
        <v>23</v>
      </c>
      <c r="H70" s="27">
        <v>11</v>
      </c>
    </row>
    <row r="71" spans="1:8" ht="25.5" x14ac:dyDescent="0.25">
      <c r="A71" s="29"/>
      <c r="B71" s="29"/>
      <c r="C71" s="30" t="s">
        <v>47</v>
      </c>
      <c r="D71" s="31" t="s">
        <v>48</v>
      </c>
      <c r="E71" s="32">
        <v>8</v>
      </c>
      <c r="F71" s="28" t="s">
        <v>16</v>
      </c>
      <c r="G71" s="28" t="s">
        <v>23</v>
      </c>
      <c r="H71" s="27">
        <v>10</v>
      </c>
    </row>
    <row r="72" spans="1:8" ht="25.5" x14ac:dyDescent="0.25">
      <c r="A72" s="29"/>
      <c r="B72" s="29"/>
      <c r="C72" s="30" t="s">
        <v>47</v>
      </c>
      <c r="D72" s="31" t="s">
        <v>48</v>
      </c>
      <c r="E72" s="32">
        <v>32</v>
      </c>
      <c r="F72" s="28" t="s">
        <v>19</v>
      </c>
      <c r="G72" s="28" t="s">
        <v>23</v>
      </c>
      <c r="H72" s="27">
        <v>9</v>
      </c>
    </row>
    <row r="73" spans="1:8" ht="25.5" x14ac:dyDescent="0.25">
      <c r="A73" s="29"/>
      <c r="B73" s="29"/>
      <c r="C73" s="30" t="s">
        <v>47</v>
      </c>
      <c r="D73" s="31" t="s">
        <v>48</v>
      </c>
      <c r="E73" s="32">
        <v>32</v>
      </c>
      <c r="F73" s="28" t="s">
        <v>17</v>
      </c>
      <c r="G73" s="28" t="s">
        <v>23</v>
      </c>
      <c r="H73" s="27">
        <v>11</v>
      </c>
    </row>
    <row r="74" spans="1:8" ht="25.5" x14ac:dyDescent="0.25">
      <c r="A74" s="29"/>
      <c r="B74" s="29"/>
      <c r="C74" s="30" t="s">
        <v>47</v>
      </c>
      <c r="D74" s="31" t="s">
        <v>48</v>
      </c>
      <c r="E74" s="32">
        <v>32</v>
      </c>
      <c r="F74" s="28" t="s">
        <v>16</v>
      </c>
      <c r="G74" s="28" t="s">
        <v>23</v>
      </c>
      <c r="H74" s="27">
        <v>10</v>
      </c>
    </row>
    <row r="75" spans="1:8" ht="25.5" x14ac:dyDescent="0.25">
      <c r="A75" s="29"/>
      <c r="B75" s="29"/>
      <c r="C75" s="30" t="s">
        <v>47</v>
      </c>
      <c r="D75" s="31" t="s">
        <v>48</v>
      </c>
      <c r="E75" s="32">
        <v>17</v>
      </c>
      <c r="F75" s="28" t="s">
        <v>16</v>
      </c>
      <c r="G75" s="28" t="s">
        <v>23</v>
      </c>
      <c r="H75" s="27">
        <v>10</v>
      </c>
    </row>
    <row r="76" spans="1:8" ht="25.5" x14ac:dyDescent="0.25">
      <c r="A76" s="29"/>
      <c r="B76" s="29"/>
      <c r="C76" s="30" t="s">
        <v>47</v>
      </c>
      <c r="D76" s="31" t="s">
        <v>48</v>
      </c>
      <c r="E76" s="32">
        <v>53</v>
      </c>
      <c r="F76" s="28" t="s">
        <v>19</v>
      </c>
      <c r="G76" s="28" t="s">
        <v>23</v>
      </c>
      <c r="H76" s="27">
        <v>9</v>
      </c>
    </row>
    <row r="77" spans="1:8" ht="25.5" x14ac:dyDescent="0.25">
      <c r="A77" s="29"/>
      <c r="B77" s="29"/>
      <c r="C77" s="30" t="s">
        <v>47</v>
      </c>
      <c r="D77" s="31" t="s">
        <v>48</v>
      </c>
      <c r="E77" s="32">
        <v>2</v>
      </c>
      <c r="F77" s="28" t="s">
        <v>19</v>
      </c>
      <c r="G77" s="28" t="s">
        <v>18</v>
      </c>
      <c r="H77" s="27">
        <v>10</v>
      </c>
    </row>
    <row r="78" spans="1:8" ht="25.5" x14ac:dyDescent="0.25">
      <c r="A78" s="29"/>
      <c r="B78" s="29"/>
      <c r="C78" s="30" t="s">
        <v>47</v>
      </c>
      <c r="D78" s="31" t="s">
        <v>48</v>
      </c>
      <c r="E78" s="32">
        <v>26</v>
      </c>
      <c r="F78" s="28" t="s">
        <v>19</v>
      </c>
      <c r="G78" s="28" t="s">
        <v>23</v>
      </c>
      <c r="H78" s="27">
        <v>9</v>
      </c>
    </row>
    <row r="79" spans="1:8" x14ac:dyDescent="0.25">
      <c r="A79" s="29"/>
      <c r="B79" s="29"/>
      <c r="C79" s="30" t="s">
        <v>49</v>
      </c>
      <c r="D79" s="31" t="s">
        <v>50</v>
      </c>
      <c r="E79" s="32">
        <v>16</v>
      </c>
      <c r="F79" s="28" t="s">
        <v>17</v>
      </c>
      <c r="G79" s="28" t="s">
        <v>18</v>
      </c>
      <c r="H79" s="27">
        <v>12</v>
      </c>
    </row>
    <row r="80" spans="1:8" x14ac:dyDescent="0.25">
      <c r="A80" s="29"/>
      <c r="B80" s="29"/>
      <c r="C80" s="30" t="s">
        <v>49</v>
      </c>
      <c r="D80" s="31" t="s">
        <v>50</v>
      </c>
      <c r="E80" s="32">
        <v>2</v>
      </c>
      <c r="F80" s="28" t="s">
        <v>17</v>
      </c>
      <c r="G80" s="28" t="s">
        <v>18</v>
      </c>
      <c r="H80" s="27">
        <v>12</v>
      </c>
    </row>
    <row r="81" spans="1:9" x14ac:dyDescent="0.25">
      <c r="A81" s="29"/>
      <c r="B81" s="29"/>
      <c r="C81" s="30" t="s">
        <v>49</v>
      </c>
      <c r="D81" s="31" t="s">
        <v>50</v>
      </c>
      <c r="E81" s="32">
        <v>3</v>
      </c>
      <c r="F81" s="28" t="s">
        <v>17</v>
      </c>
      <c r="G81" s="28" t="s">
        <v>18</v>
      </c>
      <c r="H81" s="27">
        <v>12</v>
      </c>
    </row>
    <row r="82" spans="1:9" x14ac:dyDescent="0.25">
      <c r="A82" s="29"/>
      <c r="B82" s="29"/>
      <c r="C82" s="30" t="s">
        <v>49</v>
      </c>
      <c r="D82" s="31" t="s">
        <v>50</v>
      </c>
      <c r="E82" s="32">
        <v>1</v>
      </c>
      <c r="F82" s="28" t="s">
        <v>16</v>
      </c>
      <c r="G82" s="28" t="s">
        <v>30</v>
      </c>
      <c r="H82" s="27">
        <v>12</v>
      </c>
    </row>
    <row r="83" spans="1:9" x14ac:dyDescent="0.25">
      <c r="A83" s="29"/>
      <c r="B83" s="29"/>
      <c r="C83" s="30" t="s">
        <v>49</v>
      </c>
      <c r="D83" s="31" t="s">
        <v>50</v>
      </c>
      <c r="E83" s="32">
        <v>8</v>
      </c>
      <c r="F83" s="28" t="s">
        <v>19</v>
      </c>
      <c r="G83" s="28" t="s">
        <v>20</v>
      </c>
      <c r="H83" s="27">
        <v>12</v>
      </c>
    </row>
    <row r="84" spans="1:9" x14ac:dyDescent="0.25">
      <c r="A84" s="29"/>
      <c r="B84" s="29"/>
      <c r="C84" s="30" t="s">
        <v>49</v>
      </c>
      <c r="D84" s="31" t="s">
        <v>50</v>
      </c>
      <c r="E84" s="32">
        <v>1</v>
      </c>
      <c r="F84" s="28" t="s">
        <v>51</v>
      </c>
      <c r="G84" s="28" t="s">
        <v>20</v>
      </c>
      <c r="H84" s="27">
        <v>7</v>
      </c>
    </row>
    <row r="85" spans="1:9" x14ac:dyDescent="0.25">
      <c r="A85" s="29"/>
      <c r="B85" s="29"/>
      <c r="C85" s="30" t="s">
        <v>52</v>
      </c>
      <c r="D85" s="31" t="s">
        <v>53</v>
      </c>
      <c r="E85" s="32">
        <v>61</v>
      </c>
      <c r="F85" s="28" t="s">
        <v>34</v>
      </c>
      <c r="G85" s="28" t="s">
        <v>20</v>
      </c>
      <c r="H85" s="27">
        <v>10</v>
      </c>
      <c r="I85" s="33" t="e">
        <f>#REF!+#REF!+#REF!+#REF!+#REF!+#REF!+#REF!+#REF!+#REF!+#REF!+#REF!+#REF!</f>
        <v>#REF!</v>
      </c>
    </row>
    <row r="86" spans="1:9" x14ac:dyDescent="0.25">
      <c r="A86" s="34" t="s">
        <v>54</v>
      </c>
      <c r="B86" s="35"/>
      <c r="C86" s="35"/>
      <c r="D86" s="36"/>
      <c r="E86" s="37"/>
      <c r="F86" s="37"/>
      <c r="G86" s="37"/>
      <c r="H86" s="37"/>
    </row>
    <row r="87" spans="1:9" x14ac:dyDescent="0.25">
      <c r="A87" s="29"/>
      <c r="B87" s="29"/>
      <c r="C87" s="38" t="s">
        <v>55</v>
      </c>
      <c r="D87" s="39" t="s">
        <v>56</v>
      </c>
      <c r="E87" s="40">
        <v>1792</v>
      </c>
      <c r="F87" s="26" t="s">
        <v>19</v>
      </c>
      <c r="G87" s="26" t="s">
        <v>20</v>
      </c>
      <c r="H87" s="22">
        <v>12</v>
      </c>
    </row>
    <row r="88" spans="1:9" x14ac:dyDescent="0.25">
      <c r="A88" s="29"/>
      <c r="B88" s="29"/>
      <c r="C88" s="38" t="s">
        <v>55</v>
      </c>
      <c r="D88" s="39" t="s">
        <v>56</v>
      </c>
      <c r="E88" s="40">
        <v>808</v>
      </c>
      <c r="F88" s="26" t="s">
        <v>19</v>
      </c>
      <c r="G88" s="26" t="s">
        <v>23</v>
      </c>
      <c r="H88" s="22">
        <v>9</v>
      </c>
    </row>
    <row r="89" spans="1:9" x14ac:dyDescent="0.25">
      <c r="A89" s="29"/>
      <c r="B89" s="29"/>
      <c r="C89" s="38" t="s">
        <v>55</v>
      </c>
      <c r="D89" s="39" t="s">
        <v>56</v>
      </c>
      <c r="E89" s="40">
        <v>23</v>
      </c>
      <c r="F89" s="26" t="s">
        <v>19</v>
      </c>
      <c r="G89" s="26" t="s">
        <v>20</v>
      </c>
      <c r="H89" s="22">
        <v>12</v>
      </c>
    </row>
    <row r="90" spans="1:9" x14ac:dyDescent="0.25">
      <c r="A90" s="29"/>
      <c r="B90" s="29"/>
      <c r="C90" s="38" t="s">
        <v>55</v>
      </c>
      <c r="D90" s="39" t="s">
        <v>56</v>
      </c>
      <c r="E90" s="40">
        <v>10</v>
      </c>
      <c r="F90" s="26" t="s">
        <v>19</v>
      </c>
      <c r="G90" s="26" t="s">
        <v>23</v>
      </c>
      <c r="H90" s="22">
        <v>9</v>
      </c>
    </row>
    <row r="91" spans="1:9" s="41" customFormat="1" ht="14.25" x14ac:dyDescent="0.25">
      <c r="A91" s="30"/>
      <c r="B91" s="30"/>
      <c r="C91" s="38" t="s">
        <v>55</v>
      </c>
      <c r="D91" s="39" t="s">
        <v>56</v>
      </c>
      <c r="E91" s="40">
        <v>2</v>
      </c>
      <c r="F91" s="26" t="s">
        <v>34</v>
      </c>
      <c r="G91" s="26" t="s">
        <v>20</v>
      </c>
      <c r="H91" s="22">
        <v>10</v>
      </c>
    </row>
    <row r="92" spans="1:9" x14ac:dyDescent="0.25">
      <c r="A92" s="22"/>
      <c r="B92" s="22"/>
      <c r="C92" s="38" t="s">
        <v>55</v>
      </c>
      <c r="D92" s="39" t="s">
        <v>56</v>
      </c>
      <c r="E92" s="40">
        <v>1</v>
      </c>
      <c r="F92" s="26" t="s">
        <v>34</v>
      </c>
      <c r="G92" s="26" t="s">
        <v>23</v>
      </c>
      <c r="H92" s="22">
        <v>7</v>
      </c>
    </row>
    <row r="93" spans="1:9" x14ac:dyDescent="0.25">
      <c r="A93" s="22"/>
      <c r="B93" s="22"/>
      <c r="C93" s="24" t="s">
        <v>57</v>
      </c>
      <c r="D93" s="42" t="s">
        <v>58</v>
      </c>
      <c r="E93" s="43">
        <v>1179</v>
      </c>
      <c r="F93" s="44" t="s">
        <v>19</v>
      </c>
      <c r="G93" s="26" t="s">
        <v>20</v>
      </c>
      <c r="H93" s="22">
        <v>12</v>
      </c>
    </row>
    <row r="94" spans="1:9" x14ac:dyDescent="0.25">
      <c r="A94" s="22"/>
      <c r="B94" s="22"/>
      <c r="C94" s="24" t="s">
        <v>57</v>
      </c>
      <c r="D94" s="42" t="s">
        <v>58</v>
      </c>
      <c r="E94" s="40">
        <v>553</v>
      </c>
      <c r="F94" s="44" t="s">
        <v>19</v>
      </c>
      <c r="G94" s="26" t="s">
        <v>23</v>
      </c>
      <c r="H94" s="22">
        <v>9</v>
      </c>
    </row>
    <row r="95" spans="1:9" x14ac:dyDescent="0.25">
      <c r="A95" s="22"/>
      <c r="B95" s="22"/>
      <c r="C95" s="24" t="s">
        <v>59</v>
      </c>
      <c r="D95" s="42" t="s">
        <v>60</v>
      </c>
      <c r="E95" s="45">
        <v>804</v>
      </c>
      <c r="F95" s="46" t="s">
        <v>19</v>
      </c>
      <c r="G95" s="47" t="s">
        <v>20</v>
      </c>
      <c r="H95" s="22">
        <v>12</v>
      </c>
    </row>
    <row r="96" spans="1:9" x14ac:dyDescent="0.25">
      <c r="A96" s="22"/>
      <c r="B96" s="22"/>
      <c r="C96" s="24" t="s">
        <v>59</v>
      </c>
      <c r="D96" s="42" t="s">
        <v>60</v>
      </c>
      <c r="E96" s="45">
        <v>368</v>
      </c>
      <c r="F96" s="46" t="s">
        <v>19</v>
      </c>
      <c r="G96" s="47" t="s">
        <v>23</v>
      </c>
      <c r="H96" s="22">
        <v>9</v>
      </c>
    </row>
    <row r="97" spans="1:8" x14ac:dyDescent="0.25">
      <c r="A97" s="22"/>
      <c r="B97" s="22"/>
      <c r="C97" s="24" t="s">
        <v>59</v>
      </c>
      <c r="D97" s="42" t="s">
        <v>60</v>
      </c>
      <c r="E97" s="45">
        <v>1</v>
      </c>
      <c r="F97" s="46" t="s">
        <v>38</v>
      </c>
      <c r="G97" s="47" t="s">
        <v>20</v>
      </c>
      <c r="H97" s="22">
        <v>9</v>
      </c>
    </row>
    <row r="98" spans="1:8" x14ac:dyDescent="0.25">
      <c r="A98" s="22"/>
      <c r="B98" s="22"/>
      <c r="C98" s="24" t="s">
        <v>61</v>
      </c>
      <c r="D98" s="42" t="s">
        <v>62</v>
      </c>
      <c r="E98" s="43">
        <v>1115</v>
      </c>
      <c r="F98" s="46" t="s">
        <v>19</v>
      </c>
      <c r="G98" s="47" t="s">
        <v>20</v>
      </c>
      <c r="H98" s="22">
        <v>12</v>
      </c>
    </row>
    <row r="99" spans="1:8" x14ac:dyDescent="0.25">
      <c r="A99" s="22"/>
      <c r="B99" s="22"/>
      <c r="C99" s="24" t="s">
        <v>61</v>
      </c>
      <c r="D99" s="42" t="s">
        <v>62</v>
      </c>
      <c r="E99" s="43">
        <v>544</v>
      </c>
      <c r="F99" s="46" t="s">
        <v>19</v>
      </c>
      <c r="G99" s="47" t="s">
        <v>23</v>
      </c>
      <c r="H99" s="22">
        <v>9</v>
      </c>
    </row>
    <row r="100" spans="1:8" x14ac:dyDescent="0.25">
      <c r="A100" s="22"/>
      <c r="B100" s="22"/>
      <c r="C100" s="24" t="s">
        <v>61</v>
      </c>
      <c r="D100" s="42" t="s">
        <v>62</v>
      </c>
      <c r="E100" s="43">
        <v>1</v>
      </c>
      <c r="F100" s="47" t="s">
        <v>31</v>
      </c>
      <c r="G100" s="47" t="s">
        <v>20</v>
      </c>
      <c r="H100" s="22">
        <v>8</v>
      </c>
    </row>
    <row r="101" spans="1:8" x14ac:dyDescent="0.25">
      <c r="A101" s="22"/>
      <c r="B101" s="22"/>
      <c r="C101" s="24" t="s">
        <v>63</v>
      </c>
      <c r="D101" s="42" t="s">
        <v>64</v>
      </c>
      <c r="E101" s="43">
        <v>5396</v>
      </c>
      <c r="F101" s="47" t="s">
        <v>43</v>
      </c>
      <c r="G101" s="47" t="s">
        <v>23</v>
      </c>
      <c r="H101" s="22">
        <v>12</v>
      </c>
    </row>
    <row r="102" spans="1:8" x14ac:dyDescent="0.25">
      <c r="A102" s="22"/>
      <c r="B102" s="22"/>
      <c r="C102" s="24" t="s">
        <v>63</v>
      </c>
      <c r="D102" s="42" t="s">
        <v>64</v>
      </c>
      <c r="E102" s="43">
        <v>2</v>
      </c>
      <c r="F102" s="48" t="s">
        <v>43</v>
      </c>
      <c r="G102" s="48" t="s">
        <v>16</v>
      </c>
      <c r="H102" s="22">
        <v>3</v>
      </c>
    </row>
    <row r="103" spans="1:8" x14ac:dyDescent="0.25">
      <c r="A103" s="22"/>
      <c r="B103" s="22"/>
      <c r="C103" s="24" t="s">
        <v>63</v>
      </c>
      <c r="D103" s="42" t="s">
        <v>64</v>
      </c>
      <c r="E103" s="45">
        <v>123</v>
      </c>
      <c r="F103" s="48" t="s">
        <v>43</v>
      </c>
      <c r="G103" s="48" t="s">
        <v>51</v>
      </c>
      <c r="H103" s="22">
        <v>9</v>
      </c>
    </row>
    <row r="104" spans="1:8" x14ac:dyDescent="0.25">
      <c r="A104" s="22"/>
      <c r="B104" s="22"/>
      <c r="C104" s="24" t="s">
        <v>63</v>
      </c>
      <c r="D104" s="42" t="s">
        <v>64</v>
      </c>
      <c r="E104" s="45">
        <v>112</v>
      </c>
      <c r="F104" s="49" t="s">
        <v>17</v>
      </c>
      <c r="G104" s="49" t="s">
        <v>23</v>
      </c>
      <c r="H104" s="22">
        <v>11</v>
      </c>
    </row>
    <row r="105" spans="1:8" x14ac:dyDescent="0.25">
      <c r="A105" s="22"/>
      <c r="B105" s="22"/>
      <c r="C105" s="24" t="s">
        <v>63</v>
      </c>
      <c r="D105" s="42" t="s">
        <v>64</v>
      </c>
      <c r="E105" s="45">
        <v>4</v>
      </c>
      <c r="F105" s="48" t="s">
        <v>16</v>
      </c>
      <c r="G105" s="49" t="s">
        <v>23</v>
      </c>
      <c r="H105" s="22">
        <v>10</v>
      </c>
    </row>
    <row r="106" spans="1:8" x14ac:dyDescent="0.25">
      <c r="A106" s="22"/>
      <c r="B106" s="22"/>
      <c r="C106" s="24" t="s">
        <v>63</v>
      </c>
      <c r="D106" s="42" t="s">
        <v>64</v>
      </c>
      <c r="E106" s="45">
        <v>144</v>
      </c>
      <c r="F106" s="47" t="s">
        <v>43</v>
      </c>
      <c r="G106" s="47" t="s">
        <v>23</v>
      </c>
      <c r="H106" s="22">
        <v>12</v>
      </c>
    </row>
    <row r="107" spans="1:8" s="41" customFormat="1" ht="14.25" x14ac:dyDescent="0.25">
      <c r="A107" s="24"/>
      <c r="B107" s="24"/>
      <c r="C107" s="24" t="s">
        <v>63</v>
      </c>
      <c r="D107" s="42" t="s">
        <v>64</v>
      </c>
      <c r="E107" s="45">
        <v>1</v>
      </c>
      <c r="F107" s="49" t="s">
        <v>17</v>
      </c>
      <c r="G107" s="49" t="s">
        <v>23</v>
      </c>
      <c r="H107" s="22">
        <v>11</v>
      </c>
    </row>
    <row r="108" spans="1:8" x14ac:dyDescent="0.25">
      <c r="A108" s="50"/>
      <c r="B108" s="50"/>
      <c r="C108" s="24" t="s">
        <v>63</v>
      </c>
      <c r="D108" s="42" t="s">
        <v>64</v>
      </c>
      <c r="E108" s="45">
        <v>125</v>
      </c>
      <c r="F108" s="48" t="s">
        <v>16</v>
      </c>
      <c r="G108" s="49" t="s">
        <v>23</v>
      </c>
      <c r="H108" s="22">
        <v>10</v>
      </c>
    </row>
    <row r="109" spans="1:8" x14ac:dyDescent="0.25">
      <c r="A109" s="50"/>
      <c r="B109" s="50"/>
      <c r="C109" s="24" t="s">
        <v>63</v>
      </c>
      <c r="D109" s="42" t="s">
        <v>64</v>
      </c>
      <c r="E109" s="45">
        <v>3</v>
      </c>
      <c r="F109" s="48" t="s">
        <v>43</v>
      </c>
      <c r="G109" s="49" t="s">
        <v>51</v>
      </c>
      <c r="H109" s="22">
        <v>9</v>
      </c>
    </row>
    <row r="110" spans="1:8" x14ac:dyDescent="0.25">
      <c r="A110" s="50"/>
      <c r="B110" s="50"/>
      <c r="C110" s="24" t="s">
        <v>63</v>
      </c>
      <c r="D110" s="42" t="s">
        <v>64</v>
      </c>
      <c r="E110" s="45">
        <v>642</v>
      </c>
      <c r="F110" s="48" t="s">
        <v>19</v>
      </c>
      <c r="G110" s="49" t="s">
        <v>23</v>
      </c>
      <c r="H110" s="22">
        <v>9</v>
      </c>
    </row>
    <row r="111" spans="1:8" x14ac:dyDescent="0.25">
      <c r="A111" s="50"/>
      <c r="B111" s="50"/>
      <c r="C111" s="24" t="s">
        <v>63</v>
      </c>
      <c r="D111" s="42" t="s">
        <v>64</v>
      </c>
      <c r="E111" s="45">
        <v>1</v>
      </c>
      <c r="F111" s="48" t="s">
        <v>19</v>
      </c>
      <c r="G111" s="49" t="s">
        <v>51</v>
      </c>
      <c r="H111" s="22">
        <v>6</v>
      </c>
    </row>
    <row r="112" spans="1:8" x14ac:dyDescent="0.25">
      <c r="A112" s="50"/>
      <c r="B112" s="50"/>
      <c r="C112" s="24" t="s">
        <v>63</v>
      </c>
      <c r="D112" s="42" t="s">
        <v>64</v>
      </c>
      <c r="E112" s="45">
        <v>5</v>
      </c>
      <c r="F112" s="48" t="s">
        <v>38</v>
      </c>
      <c r="G112" s="49" t="s">
        <v>23</v>
      </c>
      <c r="H112" s="22">
        <v>6</v>
      </c>
    </row>
    <row r="113" spans="1:8" x14ac:dyDescent="0.25">
      <c r="A113" s="50"/>
      <c r="B113" s="50"/>
      <c r="C113" s="24" t="s">
        <v>65</v>
      </c>
      <c r="D113" s="42" t="s">
        <v>66</v>
      </c>
      <c r="E113" s="45">
        <v>68</v>
      </c>
      <c r="F113" s="48" t="s">
        <v>19</v>
      </c>
      <c r="G113" s="48" t="s">
        <v>20</v>
      </c>
      <c r="H113" s="22">
        <v>12</v>
      </c>
    </row>
    <row r="114" spans="1:8" x14ac:dyDescent="0.25">
      <c r="A114" s="50"/>
      <c r="B114" s="50"/>
      <c r="C114" s="24" t="s">
        <v>65</v>
      </c>
      <c r="D114" s="42" t="s">
        <v>66</v>
      </c>
      <c r="E114" s="45">
        <v>60</v>
      </c>
      <c r="F114" s="48" t="s">
        <v>19</v>
      </c>
      <c r="G114" s="48" t="s">
        <v>23</v>
      </c>
      <c r="H114" s="22">
        <v>9</v>
      </c>
    </row>
    <row r="115" spans="1:8" x14ac:dyDescent="0.25">
      <c r="A115" s="50"/>
      <c r="B115" s="50"/>
      <c r="C115" s="24" t="s">
        <v>67</v>
      </c>
      <c r="D115" s="42" t="s">
        <v>68</v>
      </c>
      <c r="E115" s="45">
        <v>17</v>
      </c>
      <c r="F115" s="48" t="s">
        <v>43</v>
      </c>
      <c r="G115" s="48" t="s">
        <v>23</v>
      </c>
      <c r="H115" s="22">
        <v>12</v>
      </c>
    </row>
    <row r="116" spans="1:8" x14ac:dyDescent="0.25">
      <c r="A116" s="50"/>
      <c r="B116" s="50"/>
      <c r="C116" s="24" t="s">
        <v>67</v>
      </c>
      <c r="D116" s="42" t="s">
        <v>68</v>
      </c>
      <c r="E116" s="45">
        <v>343</v>
      </c>
      <c r="F116" s="48" t="s">
        <v>17</v>
      </c>
      <c r="G116" s="48" t="s">
        <v>20</v>
      </c>
      <c r="H116" s="22">
        <v>14</v>
      </c>
    </row>
    <row r="117" spans="1:8" x14ac:dyDescent="0.25">
      <c r="A117" s="50"/>
      <c r="B117" s="50"/>
      <c r="C117" s="24" t="s">
        <v>67</v>
      </c>
      <c r="D117" s="42" t="s">
        <v>68</v>
      </c>
      <c r="E117" s="45">
        <v>159</v>
      </c>
      <c r="F117" s="48" t="s">
        <v>16</v>
      </c>
      <c r="G117" s="48" t="s">
        <v>20</v>
      </c>
      <c r="H117" s="22">
        <v>13</v>
      </c>
    </row>
    <row r="118" spans="1:8" x14ac:dyDescent="0.25">
      <c r="A118" s="50"/>
      <c r="B118" s="50"/>
      <c r="C118" s="24" t="s">
        <v>67</v>
      </c>
      <c r="D118" s="42" t="s">
        <v>68</v>
      </c>
      <c r="E118" s="45">
        <v>1</v>
      </c>
      <c r="F118" s="48" t="s">
        <v>16</v>
      </c>
      <c r="G118" s="48" t="s">
        <v>23</v>
      </c>
      <c r="H118" s="22">
        <v>10</v>
      </c>
    </row>
    <row r="119" spans="1:8" x14ac:dyDescent="0.25">
      <c r="A119" s="50"/>
      <c r="B119" s="50"/>
      <c r="C119" s="24" t="s">
        <v>67</v>
      </c>
      <c r="D119" s="42" t="s">
        <v>68</v>
      </c>
      <c r="E119" s="45">
        <v>961</v>
      </c>
      <c r="F119" s="48" t="s">
        <v>43</v>
      </c>
      <c r="G119" s="48" t="s">
        <v>20</v>
      </c>
      <c r="H119" s="22">
        <v>15</v>
      </c>
    </row>
    <row r="120" spans="1:8" x14ac:dyDescent="0.25">
      <c r="A120" s="50"/>
      <c r="B120" s="50"/>
      <c r="C120" s="24" t="s">
        <v>67</v>
      </c>
      <c r="D120" s="42" t="s">
        <v>68</v>
      </c>
      <c r="E120" s="45">
        <v>1</v>
      </c>
      <c r="F120" s="48" t="s">
        <v>19</v>
      </c>
      <c r="G120" s="48" t="s">
        <v>51</v>
      </c>
      <c r="H120" s="22">
        <v>6</v>
      </c>
    </row>
    <row r="121" spans="1:8" x14ac:dyDescent="0.25">
      <c r="A121" s="50"/>
      <c r="B121" s="50"/>
      <c r="C121" s="24" t="s">
        <v>67</v>
      </c>
      <c r="D121" s="42" t="s">
        <v>68</v>
      </c>
      <c r="E121" s="45">
        <v>7</v>
      </c>
      <c r="F121" s="48" t="s">
        <v>44</v>
      </c>
      <c r="G121" s="48" t="s">
        <v>23</v>
      </c>
      <c r="H121" s="22">
        <v>8</v>
      </c>
    </row>
    <row r="122" spans="1:8" x14ac:dyDescent="0.25">
      <c r="A122" s="50"/>
      <c r="B122" s="50"/>
      <c r="C122" s="24" t="s">
        <v>67</v>
      </c>
      <c r="D122" s="42" t="s">
        <v>68</v>
      </c>
      <c r="E122" s="45">
        <v>218</v>
      </c>
      <c r="F122" s="48" t="s">
        <v>19</v>
      </c>
      <c r="G122" s="48" t="s">
        <v>23</v>
      </c>
      <c r="H122" s="22">
        <v>9</v>
      </c>
    </row>
    <row r="123" spans="1:8" x14ac:dyDescent="0.25">
      <c r="A123" s="50"/>
      <c r="B123" s="50"/>
      <c r="C123" s="24" t="s">
        <v>67</v>
      </c>
      <c r="D123" s="42" t="s">
        <v>68</v>
      </c>
      <c r="E123" s="45">
        <v>31</v>
      </c>
      <c r="F123" s="48" t="s">
        <v>31</v>
      </c>
      <c r="G123" s="48" t="s">
        <v>20</v>
      </c>
      <c r="H123" s="22">
        <v>8</v>
      </c>
    </row>
    <row r="124" spans="1:8" x14ac:dyDescent="0.25">
      <c r="A124" s="50"/>
      <c r="B124" s="50"/>
      <c r="C124" s="24" t="s">
        <v>67</v>
      </c>
      <c r="D124" s="42" t="s">
        <v>68</v>
      </c>
      <c r="E124" s="45">
        <v>91</v>
      </c>
      <c r="F124" s="48" t="s">
        <v>38</v>
      </c>
      <c r="G124" s="48" t="s">
        <v>20</v>
      </c>
      <c r="H124" s="22">
        <v>9</v>
      </c>
    </row>
    <row r="125" spans="1:8" x14ac:dyDescent="0.25">
      <c r="A125" s="50"/>
      <c r="B125" s="50"/>
      <c r="C125" s="24" t="s">
        <v>67</v>
      </c>
      <c r="D125" s="42" t="s">
        <v>68</v>
      </c>
      <c r="E125" s="45">
        <v>502</v>
      </c>
      <c r="F125" s="48" t="s">
        <v>44</v>
      </c>
      <c r="G125" s="48" t="s">
        <v>20</v>
      </c>
      <c r="H125" s="22">
        <v>11</v>
      </c>
    </row>
    <row r="126" spans="1:8" x14ac:dyDescent="0.25">
      <c r="A126" s="50"/>
      <c r="B126" s="50"/>
      <c r="C126" s="24" t="s">
        <v>67</v>
      </c>
      <c r="D126" s="42" t="s">
        <v>68</v>
      </c>
      <c r="E126" s="45">
        <v>4800</v>
      </c>
      <c r="F126" s="48" t="s">
        <v>19</v>
      </c>
      <c r="G126" s="48" t="s">
        <v>20</v>
      </c>
      <c r="H126" s="22">
        <v>12</v>
      </c>
    </row>
    <row r="127" spans="1:8" x14ac:dyDescent="0.25">
      <c r="A127" s="50"/>
      <c r="B127" s="50"/>
      <c r="C127" s="24" t="s">
        <v>69</v>
      </c>
      <c r="D127" s="42" t="s">
        <v>70</v>
      </c>
      <c r="E127" s="45">
        <v>458</v>
      </c>
      <c r="F127" s="48" t="s">
        <v>71</v>
      </c>
      <c r="G127" s="48" t="s">
        <v>16</v>
      </c>
      <c r="H127" s="22">
        <v>6</v>
      </c>
    </row>
    <row r="128" spans="1:8" x14ac:dyDescent="0.25">
      <c r="A128" s="50"/>
      <c r="B128" s="50"/>
      <c r="C128" s="24" t="s">
        <v>69</v>
      </c>
      <c r="D128" s="42" t="s">
        <v>70</v>
      </c>
      <c r="E128" s="45">
        <v>504</v>
      </c>
      <c r="F128" s="48" t="s">
        <v>19</v>
      </c>
      <c r="G128" s="48" t="s">
        <v>51</v>
      </c>
      <c r="H128" s="22">
        <v>6</v>
      </c>
    </row>
    <row r="129" spans="1:8" x14ac:dyDescent="0.25">
      <c r="A129" s="24"/>
      <c r="B129" s="24"/>
      <c r="C129" s="24" t="s">
        <v>72</v>
      </c>
      <c r="D129" s="42" t="s">
        <v>73</v>
      </c>
      <c r="E129" s="45">
        <v>414</v>
      </c>
      <c r="F129" s="48" t="s">
        <v>19</v>
      </c>
      <c r="G129" s="48" t="s">
        <v>20</v>
      </c>
      <c r="H129" s="22">
        <v>12</v>
      </c>
    </row>
    <row r="130" spans="1:8" x14ac:dyDescent="0.25">
      <c r="A130" s="50"/>
      <c r="B130" s="50"/>
      <c r="C130" s="24" t="s">
        <v>72</v>
      </c>
      <c r="D130" s="42" t="s">
        <v>73</v>
      </c>
      <c r="E130" s="45">
        <v>19</v>
      </c>
      <c r="F130" s="48" t="s">
        <v>19</v>
      </c>
      <c r="G130" s="48" t="s">
        <v>23</v>
      </c>
      <c r="H130" s="22">
        <v>9</v>
      </c>
    </row>
    <row r="131" spans="1:8" x14ac:dyDescent="0.25">
      <c r="A131" s="24"/>
      <c r="B131" s="24"/>
      <c r="C131" s="24" t="s">
        <v>74</v>
      </c>
      <c r="D131" s="42" t="s">
        <v>75</v>
      </c>
      <c r="E131" s="45">
        <v>8</v>
      </c>
      <c r="F131" s="48" t="s">
        <v>16</v>
      </c>
      <c r="G131" s="48" t="s">
        <v>16</v>
      </c>
      <c r="H131" s="22">
        <v>1</v>
      </c>
    </row>
    <row r="132" spans="1:8" x14ac:dyDescent="0.25">
      <c r="A132" s="50"/>
      <c r="B132" s="50"/>
      <c r="C132" s="24" t="s">
        <v>74</v>
      </c>
      <c r="D132" s="42" t="s">
        <v>75</v>
      </c>
      <c r="E132" s="45">
        <v>12</v>
      </c>
      <c r="F132" s="48" t="s">
        <v>17</v>
      </c>
      <c r="G132" s="48" t="s">
        <v>16</v>
      </c>
      <c r="H132" s="22">
        <v>2</v>
      </c>
    </row>
    <row r="133" spans="1:8" x14ac:dyDescent="0.25">
      <c r="A133" s="50"/>
      <c r="B133" s="50"/>
      <c r="C133" s="24" t="s">
        <v>74</v>
      </c>
      <c r="D133" s="42" t="s">
        <v>75</v>
      </c>
      <c r="E133" s="45">
        <v>61</v>
      </c>
      <c r="F133" s="48" t="s">
        <v>43</v>
      </c>
      <c r="G133" s="48" t="s">
        <v>16</v>
      </c>
      <c r="H133" s="22">
        <v>3</v>
      </c>
    </row>
    <row r="134" spans="1:8" x14ac:dyDescent="0.25">
      <c r="A134" s="50"/>
      <c r="B134" s="50"/>
      <c r="C134" s="24" t="s">
        <v>74</v>
      </c>
      <c r="D134" s="42" t="s">
        <v>75</v>
      </c>
      <c r="E134" s="45">
        <v>333</v>
      </c>
      <c r="F134" s="48" t="s">
        <v>19</v>
      </c>
      <c r="G134" s="48" t="s">
        <v>20</v>
      </c>
      <c r="H134" s="22">
        <v>12</v>
      </c>
    </row>
    <row r="135" spans="1:8" x14ac:dyDescent="0.25">
      <c r="A135" s="34" t="s">
        <v>76</v>
      </c>
      <c r="B135" s="35"/>
      <c r="C135" s="35"/>
      <c r="D135" s="36"/>
      <c r="E135" s="37"/>
      <c r="F135" s="37"/>
      <c r="G135" s="37"/>
      <c r="H135" s="37"/>
    </row>
    <row r="136" spans="1:8" x14ac:dyDescent="0.25">
      <c r="A136" s="50"/>
      <c r="B136" s="50"/>
      <c r="C136" s="51" t="s">
        <v>77</v>
      </c>
      <c r="D136" s="22" t="s">
        <v>78</v>
      </c>
      <c r="E136" s="52">
        <v>1</v>
      </c>
      <c r="F136" s="53" t="s">
        <v>19</v>
      </c>
      <c r="G136" s="53" t="s">
        <v>20</v>
      </c>
      <c r="H136" s="54">
        <f t="shared" ref="H136:H156" si="0">DATEDIF(F136,G136,"m")+1</f>
        <v>12</v>
      </c>
    </row>
    <row r="137" spans="1:8" x14ac:dyDescent="0.25">
      <c r="A137" s="50"/>
      <c r="B137" s="50"/>
      <c r="C137" s="51" t="s">
        <v>77</v>
      </c>
      <c r="D137" s="22" t="s">
        <v>78</v>
      </c>
      <c r="E137" s="52">
        <v>783</v>
      </c>
      <c r="F137" s="53" t="s">
        <v>19</v>
      </c>
      <c r="G137" s="53" t="s">
        <v>20</v>
      </c>
      <c r="H137" s="54">
        <f t="shared" si="0"/>
        <v>12</v>
      </c>
    </row>
    <row r="138" spans="1:8" x14ac:dyDescent="0.25">
      <c r="A138" s="50"/>
      <c r="B138" s="50"/>
      <c r="C138" s="51" t="s">
        <v>77</v>
      </c>
      <c r="D138" s="22" t="s">
        <v>78</v>
      </c>
      <c r="E138" s="52">
        <v>316</v>
      </c>
      <c r="F138" s="53" t="s">
        <v>19</v>
      </c>
      <c r="G138" s="53" t="s">
        <v>23</v>
      </c>
      <c r="H138" s="54">
        <f t="shared" si="0"/>
        <v>9</v>
      </c>
    </row>
    <row r="139" spans="1:8" x14ac:dyDescent="0.25">
      <c r="A139" s="50"/>
      <c r="B139" s="50"/>
      <c r="C139" s="51" t="s">
        <v>77</v>
      </c>
      <c r="D139" s="22" t="s">
        <v>78</v>
      </c>
      <c r="E139" s="52">
        <v>79</v>
      </c>
      <c r="F139" s="53" t="s">
        <v>19</v>
      </c>
      <c r="G139" s="53" t="s">
        <v>20</v>
      </c>
      <c r="H139" s="54">
        <f t="shared" si="0"/>
        <v>12</v>
      </c>
    </row>
    <row r="140" spans="1:8" x14ac:dyDescent="0.25">
      <c r="A140" s="50"/>
      <c r="B140" s="50"/>
      <c r="C140" s="51" t="s">
        <v>77</v>
      </c>
      <c r="D140" s="22" t="s">
        <v>78</v>
      </c>
      <c r="E140" s="52">
        <v>32</v>
      </c>
      <c r="F140" s="53" t="s">
        <v>19</v>
      </c>
      <c r="G140" s="53" t="s">
        <v>23</v>
      </c>
      <c r="H140" s="54">
        <f t="shared" si="0"/>
        <v>9</v>
      </c>
    </row>
    <row r="141" spans="1:8" x14ac:dyDescent="0.25">
      <c r="A141" s="50"/>
      <c r="B141" s="50"/>
      <c r="C141" s="51" t="s">
        <v>77</v>
      </c>
      <c r="D141" s="22" t="s">
        <v>78</v>
      </c>
      <c r="E141" s="52">
        <v>28</v>
      </c>
      <c r="F141" s="53" t="s">
        <v>44</v>
      </c>
      <c r="G141" s="53" t="s">
        <v>23</v>
      </c>
      <c r="H141" s="54">
        <f t="shared" si="0"/>
        <v>8</v>
      </c>
    </row>
    <row r="142" spans="1:8" x14ac:dyDescent="0.25">
      <c r="A142" s="50"/>
      <c r="B142" s="50"/>
      <c r="C142" s="51" t="s">
        <v>77</v>
      </c>
      <c r="D142" s="22" t="s">
        <v>78</v>
      </c>
      <c r="E142" s="52">
        <v>63</v>
      </c>
      <c r="F142" s="53" t="s">
        <v>44</v>
      </c>
      <c r="G142" s="53" t="s">
        <v>20</v>
      </c>
      <c r="H142" s="54">
        <f t="shared" si="0"/>
        <v>11</v>
      </c>
    </row>
    <row r="143" spans="1:8" x14ac:dyDescent="0.25">
      <c r="A143" s="50"/>
      <c r="B143" s="50"/>
      <c r="C143" s="51" t="s">
        <v>77</v>
      </c>
      <c r="D143" s="22" t="s">
        <v>78</v>
      </c>
      <c r="E143" s="52">
        <v>12</v>
      </c>
      <c r="F143" s="53" t="s">
        <v>34</v>
      </c>
      <c r="G143" s="53" t="s">
        <v>23</v>
      </c>
      <c r="H143" s="54">
        <f t="shared" si="0"/>
        <v>7</v>
      </c>
    </row>
    <row r="144" spans="1:8" x14ac:dyDescent="0.25">
      <c r="A144" s="24"/>
      <c r="B144" s="24"/>
      <c r="C144" s="51" t="s">
        <v>77</v>
      </c>
      <c r="D144" s="22" t="s">
        <v>78</v>
      </c>
      <c r="E144" s="52">
        <v>23</v>
      </c>
      <c r="F144" s="53" t="s">
        <v>34</v>
      </c>
      <c r="G144" s="53" t="s">
        <v>20</v>
      </c>
      <c r="H144" s="54">
        <f t="shared" si="0"/>
        <v>10</v>
      </c>
    </row>
    <row r="145" spans="1:8" x14ac:dyDescent="0.25">
      <c r="A145" s="50"/>
      <c r="B145" s="50"/>
      <c r="C145" s="51" t="s">
        <v>77</v>
      </c>
      <c r="D145" s="22" t="s">
        <v>78</v>
      </c>
      <c r="E145" s="52">
        <v>4</v>
      </c>
      <c r="F145" s="53" t="s">
        <v>38</v>
      </c>
      <c r="G145" s="53" t="s">
        <v>23</v>
      </c>
      <c r="H145" s="54">
        <f t="shared" si="0"/>
        <v>6</v>
      </c>
    </row>
    <row r="146" spans="1:8" x14ac:dyDescent="0.25">
      <c r="A146" s="50"/>
      <c r="B146" s="50"/>
      <c r="C146" s="51" t="s">
        <v>77</v>
      </c>
      <c r="D146" s="22" t="s">
        <v>78</v>
      </c>
      <c r="E146" s="52">
        <v>5</v>
      </c>
      <c r="F146" s="53" t="s">
        <v>38</v>
      </c>
      <c r="G146" s="53" t="s">
        <v>20</v>
      </c>
      <c r="H146" s="54">
        <f t="shared" si="0"/>
        <v>9</v>
      </c>
    </row>
    <row r="147" spans="1:8" x14ac:dyDescent="0.25">
      <c r="A147" s="50"/>
      <c r="B147" s="50"/>
      <c r="C147" s="51" t="s">
        <v>79</v>
      </c>
      <c r="D147" s="22" t="s">
        <v>80</v>
      </c>
      <c r="E147" s="52">
        <v>1</v>
      </c>
      <c r="F147" s="53" t="s">
        <v>42</v>
      </c>
      <c r="G147" s="53" t="s">
        <v>16</v>
      </c>
      <c r="H147" s="54">
        <f t="shared" si="0"/>
        <v>4</v>
      </c>
    </row>
    <row r="148" spans="1:8" x14ac:dyDescent="0.25">
      <c r="A148" s="24"/>
      <c r="B148" s="24"/>
      <c r="C148" s="51" t="s">
        <v>79</v>
      </c>
      <c r="D148" s="22" t="s">
        <v>80</v>
      </c>
      <c r="E148" s="52">
        <v>1397</v>
      </c>
      <c r="F148" s="53" t="s">
        <v>19</v>
      </c>
      <c r="G148" s="53" t="s">
        <v>20</v>
      </c>
      <c r="H148" s="54">
        <f t="shared" si="0"/>
        <v>12</v>
      </c>
    </row>
    <row r="149" spans="1:8" x14ac:dyDescent="0.25">
      <c r="A149" s="50"/>
      <c r="B149" s="50"/>
      <c r="C149" s="23" t="s">
        <v>81</v>
      </c>
      <c r="D149" s="22" t="s">
        <v>82</v>
      </c>
      <c r="E149" s="52">
        <v>1</v>
      </c>
      <c r="F149" s="53" t="s">
        <v>43</v>
      </c>
      <c r="G149" s="53" t="s">
        <v>20</v>
      </c>
      <c r="H149" s="54">
        <f t="shared" si="0"/>
        <v>15</v>
      </c>
    </row>
    <row r="150" spans="1:8" x14ac:dyDescent="0.25">
      <c r="A150" s="50"/>
      <c r="B150" s="50"/>
      <c r="C150" s="23" t="s">
        <v>81</v>
      </c>
      <c r="D150" s="22" t="s">
        <v>82</v>
      </c>
      <c r="E150" s="52">
        <v>3</v>
      </c>
      <c r="F150" s="53" t="s">
        <v>19</v>
      </c>
      <c r="G150" s="53" t="s">
        <v>20</v>
      </c>
      <c r="H150" s="54">
        <f t="shared" si="0"/>
        <v>12</v>
      </c>
    </row>
    <row r="151" spans="1:8" x14ac:dyDescent="0.25">
      <c r="A151" s="50"/>
      <c r="B151" s="50"/>
      <c r="C151" s="23" t="s">
        <v>81</v>
      </c>
      <c r="D151" s="22" t="s">
        <v>82</v>
      </c>
      <c r="E151" s="52">
        <v>49</v>
      </c>
      <c r="F151" s="53" t="s">
        <v>19</v>
      </c>
      <c r="G151" s="53" t="s">
        <v>20</v>
      </c>
      <c r="H151" s="54">
        <f t="shared" si="0"/>
        <v>12</v>
      </c>
    </row>
    <row r="152" spans="1:8" x14ac:dyDescent="0.25">
      <c r="A152" s="50"/>
      <c r="B152" s="50"/>
      <c r="C152" s="23" t="s">
        <v>81</v>
      </c>
      <c r="D152" s="22" t="s">
        <v>82</v>
      </c>
      <c r="E152" s="52">
        <v>6</v>
      </c>
      <c r="F152" s="53" t="s">
        <v>19</v>
      </c>
      <c r="G152" s="53" t="s">
        <v>20</v>
      </c>
      <c r="H152" s="54">
        <f t="shared" si="0"/>
        <v>12</v>
      </c>
    </row>
    <row r="153" spans="1:8" x14ac:dyDescent="0.25">
      <c r="A153" s="50"/>
      <c r="B153" s="50"/>
      <c r="C153" s="23" t="s">
        <v>81</v>
      </c>
      <c r="D153" s="22" t="s">
        <v>82</v>
      </c>
      <c r="E153" s="52">
        <v>1</v>
      </c>
      <c r="F153" s="53" t="s">
        <v>19</v>
      </c>
      <c r="G153" s="53" t="s">
        <v>20</v>
      </c>
      <c r="H153" s="54">
        <f t="shared" si="0"/>
        <v>12</v>
      </c>
    </row>
    <row r="154" spans="1:8" x14ac:dyDescent="0.25">
      <c r="A154" s="50"/>
      <c r="B154" s="50"/>
      <c r="C154" s="23" t="s">
        <v>81</v>
      </c>
      <c r="D154" s="22" t="s">
        <v>82</v>
      </c>
      <c r="E154" s="52">
        <v>9</v>
      </c>
      <c r="F154" s="53" t="s">
        <v>19</v>
      </c>
      <c r="G154" s="53" t="s">
        <v>20</v>
      </c>
      <c r="H154" s="54">
        <f t="shared" si="0"/>
        <v>12</v>
      </c>
    </row>
    <row r="155" spans="1:8" s="41" customFormat="1" ht="14.25" x14ac:dyDescent="0.25">
      <c r="A155" s="24"/>
      <c r="B155" s="24"/>
      <c r="C155" s="23" t="s">
        <v>81</v>
      </c>
      <c r="D155" s="22" t="s">
        <v>82</v>
      </c>
      <c r="E155" s="52">
        <v>2</v>
      </c>
      <c r="F155" s="53" t="s">
        <v>44</v>
      </c>
      <c r="G155" s="53" t="s">
        <v>20</v>
      </c>
      <c r="H155" s="54">
        <f t="shared" si="0"/>
        <v>11</v>
      </c>
    </row>
    <row r="156" spans="1:8" x14ac:dyDescent="0.25">
      <c r="A156" s="55"/>
      <c r="B156" s="55"/>
      <c r="C156" s="23" t="s">
        <v>81</v>
      </c>
      <c r="D156" s="22" t="s">
        <v>82</v>
      </c>
      <c r="E156" s="52">
        <v>8</v>
      </c>
      <c r="F156" s="53" t="s">
        <v>34</v>
      </c>
      <c r="G156" s="53" t="s">
        <v>20</v>
      </c>
      <c r="H156" s="54">
        <f t="shared" si="0"/>
        <v>10</v>
      </c>
    </row>
    <row r="157" spans="1:8" x14ac:dyDescent="0.25">
      <c r="A157" s="34" t="s">
        <v>83</v>
      </c>
      <c r="B157" s="35"/>
      <c r="C157" s="35"/>
      <c r="D157" s="36"/>
      <c r="E157" s="37"/>
      <c r="F157" s="37"/>
      <c r="G157" s="37"/>
      <c r="H157" s="37"/>
    </row>
    <row r="158" spans="1:8" x14ac:dyDescent="0.25">
      <c r="A158" s="55"/>
      <c r="B158" s="55"/>
      <c r="C158" s="56" t="s">
        <v>84</v>
      </c>
      <c r="D158" s="57" t="s">
        <v>85</v>
      </c>
      <c r="E158" s="58">
        <v>1</v>
      </c>
      <c r="F158" s="59" t="s">
        <v>86</v>
      </c>
      <c r="G158" s="59" t="s">
        <v>16</v>
      </c>
      <c r="H158" s="54">
        <f t="shared" ref="H158:H204" si="1">IF(OR(VALUE(F158)=0,VALUE(G158)=0,(G158-F158)&lt;0),0,DATEDIF(F158,G158,"m")+1)</f>
        <v>11</v>
      </c>
    </row>
    <row r="159" spans="1:8" x14ac:dyDescent="0.25">
      <c r="A159" s="55"/>
      <c r="B159" s="55"/>
      <c r="C159" s="56" t="s">
        <v>87</v>
      </c>
      <c r="D159" s="57" t="s">
        <v>88</v>
      </c>
      <c r="E159" s="61">
        <v>12</v>
      </c>
      <c r="F159" s="62" t="s">
        <v>89</v>
      </c>
      <c r="G159" s="62" t="s">
        <v>16</v>
      </c>
      <c r="H159" s="54">
        <f t="shared" si="1"/>
        <v>9</v>
      </c>
    </row>
    <row r="160" spans="1:8" x14ac:dyDescent="0.25">
      <c r="A160" s="55"/>
      <c r="B160" s="55"/>
      <c r="C160" s="56" t="s">
        <v>87</v>
      </c>
      <c r="D160" s="57" t="s">
        <v>88</v>
      </c>
      <c r="E160" s="61">
        <v>3</v>
      </c>
      <c r="F160" s="62" t="s">
        <v>90</v>
      </c>
      <c r="G160" s="62" t="s">
        <v>16</v>
      </c>
      <c r="H160" s="54">
        <f t="shared" si="1"/>
        <v>8</v>
      </c>
    </row>
    <row r="161" spans="1:8" x14ac:dyDescent="0.25">
      <c r="A161" s="55"/>
      <c r="B161" s="55"/>
      <c r="C161" s="56" t="s">
        <v>87</v>
      </c>
      <c r="D161" s="57" t="s">
        <v>88</v>
      </c>
      <c r="E161" s="61">
        <v>1</v>
      </c>
      <c r="F161" s="62" t="s">
        <v>41</v>
      </c>
      <c r="G161" s="62" t="s">
        <v>16</v>
      </c>
      <c r="H161" s="54">
        <f t="shared" si="1"/>
        <v>7</v>
      </c>
    </row>
    <row r="162" spans="1:8" x14ac:dyDescent="0.25">
      <c r="A162" s="55"/>
      <c r="B162" s="55"/>
      <c r="C162" s="63" t="s">
        <v>91</v>
      </c>
      <c r="D162" s="61" t="s">
        <v>92</v>
      </c>
      <c r="E162" s="61">
        <v>226</v>
      </c>
      <c r="F162" s="64" t="s">
        <v>71</v>
      </c>
      <c r="G162" s="64" t="s">
        <v>16</v>
      </c>
      <c r="H162" s="54">
        <f t="shared" si="1"/>
        <v>6</v>
      </c>
    </row>
    <row r="163" spans="1:8" x14ac:dyDescent="0.25">
      <c r="A163" s="55"/>
      <c r="B163" s="55"/>
      <c r="C163" s="63" t="s">
        <v>91</v>
      </c>
      <c r="D163" s="61" t="s">
        <v>92</v>
      </c>
      <c r="E163" s="61">
        <v>12</v>
      </c>
      <c r="F163" s="64" t="s">
        <v>71</v>
      </c>
      <c r="G163" s="64" t="s">
        <v>16</v>
      </c>
      <c r="H163" s="54">
        <f t="shared" si="1"/>
        <v>6</v>
      </c>
    </row>
    <row r="164" spans="1:8" x14ac:dyDescent="0.25">
      <c r="A164" s="55"/>
      <c r="B164" s="55"/>
      <c r="C164" s="63" t="s">
        <v>91</v>
      </c>
      <c r="D164" s="61" t="s">
        <v>92</v>
      </c>
      <c r="E164" s="61">
        <v>1</v>
      </c>
      <c r="F164" s="64" t="s">
        <v>93</v>
      </c>
      <c r="G164" s="64" t="s">
        <v>16</v>
      </c>
      <c r="H164" s="54">
        <f t="shared" si="1"/>
        <v>5</v>
      </c>
    </row>
    <row r="165" spans="1:8" x14ac:dyDescent="0.25">
      <c r="A165" s="55"/>
      <c r="B165" s="55"/>
      <c r="C165" s="63" t="s">
        <v>91</v>
      </c>
      <c r="D165" s="61" t="s">
        <v>92</v>
      </c>
      <c r="E165" s="61">
        <v>23</v>
      </c>
      <c r="F165" s="64" t="s">
        <v>43</v>
      </c>
      <c r="G165" s="64" t="s">
        <v>16</v>
      </c>
      <c r="H165" s="54">
        <f t="shared" si="1"/>
        <v>3</v>
      </c>
    </row>
    <row r="166" spans="1:8" x14ac:dyDescent="0.25">
      <c r="A166" s="55"/>
      <c r="B166" s="55"/>
      <c r="C166" s="63" t="s">
        <v>91</v>
      </c>
      <c r="D166" s="61" t="s">
        <v>92</v>
      </c>
      <c r="E166" s="61">
        <v>1</v>
      </c>
      <c r="F166" s="64" t="s">
        <v>17</v>
      </c>
      <c r="G166" s="64" t="s">
        <v>16</v>
      </c>
      <c r="H166" s="54">
        <f t="shared" si="1"/>
        <v>2</v>
      </c>
    </row>
    <row r="167" spans="1:8" x14ac:dyDescent="0.25">
      <c r="A167" s="55"/>
      <c r="B167" s="55"/>
      <c r="C167" s="56" t="s">
        <v>84</v>
      </c>
      <c r="D167" s="57" t="s">
        <v>85</v>
      </c>
      <c r="E167" s="58">
        <v>391</v>
      </c>
      <c r="F167" s="65" t="s">
        <v>19</v>
      </c>
      <c r="G167" s="59" t="s">
        <v>23</v>
      </c>
      <c r="H167" s="54">
        <f t="shared" si="1"/>
        <v>9</v>
      </c>
    </row>
    <row r="168" spans="1:8" x14ac:dyDescent="0.25">
      <c r="A168" s="55"/>
      <c r="B168" s="55"/>
      <c r="C168" s="56" t="s">
        <v>84</v>
      </c>
      <c r="D168" s="57" t="s">
        <v>85</v>
      </c>
      <c r="E168" s="58">
        <v>845</v>
      </c>
      <c r="F168" s="65" t="s">
        <v>19</v>
      </c>
      <c r="G168" s="59" t="s">
        <v>20</v>
      </c>
      <c r="H168" s="54">
        <f t="shared" si="1"/>
        <v>12</v>
      </c>
    </row>
    <row r="169" spans="1:8" x14ac:dyDescent="0.25">
      <c r="A169" s="55"/>
      <c r="B169" s="55"/>
      <c r="C169" s="56" t="s">
        <v>84</v>
      </c>
      <c r="D169" s="57" t="s">
        <v>85</v>
      </c>
      <c r="E169" s="58">
        <v>132</v>
      </c>
      <c r="F169" s="65" t="s">
        <v>19</v>
      </c>
      <c r="G169" s="59" t="s">
        <v>20</v>
      </c>
      <c r="H169" s="54">
        <f t="shared" si="1"/>
        <v>12</v>
      </c>
    </row>
    <row r="170" spans="1:8" x14ac:dyDescent="0.25">
      <c r="A170" s="55"/>
      <c r="B170" s="55"/>
      <c r="C170" s="56" t="s">
        <v>84</v>
      </c>
      <c r="D170" s="57" t="s">
        <v>85</v>
      </c>
      <c r="E170" s="58">
        <v>65</v>
      </c>
      <c r="F170" s="65" t="s">
        <v>19</v>
      </c>
      <c r="G170" s="59" t="s">
        <v>23</v>
      </c>
      <c r="H170" s="54">
        <f t="shared" si="1"/>
        <v>9</v>
      </c>
    </row>
    <row r="171" spans="1:8" x14ac:dyDescent="0.25">
      <c r="A171" s="55"/>
      <c r="B171" s="55"/>
      <c r="C171" s="56" t="s">
        <v>84</v>
      </c>
      <c r="D171" s="57" t="s">
        <v>85</v>
      </c>
      <c r="E171" s="58">
        <v>18</v>
      </c>
      <c r="F171" s="65" t="s">
        <v>19</v>
      </c>
      <c r="G171" s="59" t="s">
        <v>20</v>
      </c>
      <c r="H171" s="54">
        <f t="shared" si="1"/>
        <v>12</v>
      </c>
    </row>
    <row r="172" spans="1:8" x14ac:dyDescent="0.25">
      <c r="A172" s="55"/>
      <c r="B172" s="55"/>
      <c r="C172" s="56" t="s">
        <v>84</v>
      </c>
      <c r="D172" s="57" t="s">
        <v>85</v>
      </c>
      <c r="E172" s="58">
        <v>10</v>
      </c>
      <c r="F172" s="65" t="s">
        <v>19</v>
      </c>
      <c r="G172" s="59" t="s">
        <v>23</v>
      </c>
      <c r="H172" s="54">
        <f t="shared" si="1"/>
        <v>9</v>
      </c>
    </row>
    <row r="173" spans="1:8" x14ac:dyDescent="0.25">
      <c r="A173" s="55"/>
      <c r="B173" s="55"/>
      <c r="C173" s="56" t="s">
        <v>84</v>
      </c>
      <c r="D173" s="57" t="s">
        <v>85</v>
      </c>
      <c r="E173" s="58">
        <v>17</v>
      </c>
      <c r="F173" s="65" t="s">
        <v>19</v>
      </c>
      <c r="G173" s="59" t="s">
        <v>23</v>
      </c>
      <c r="H173" s="54">
        <f t="shared" si="1"/>
        <v>9</v>
      </c>
    </row>
    <row r="174" spans="1:8" x14ac:dyDescent="0.25">
      <c r="A174" s="55"/>
      <c r="B174" s="55"/>
      <c r="C174" s="56" t="s">
        <v>84</v>
      </c>
      <c r="D174" s="57" t="s">
        <v>85</v>
      </c>
      <c r="E174" s="58">
        <v>18</v>
      </c>
      <c r="F174" s="65" t="s">
        <v>19</v>
      </c>
      <c r="G174" s="59" t="s">
        <v>20</v>
      </c>
      <c r="H174" s="54">
        <f t="shared" si="1"/>
        <v>12</v>
      </c>
    </row>
    <row r="175" spans="1:8" s="41" customFormat="1" ht="14.25" x14ac:dyDescent="0.25">
      <c r="A175" s="24"/>
      <c r="B175" s="24"/>
      <c r="C175" s="56" t="s">
        <v>84</v>
      </c>
      <c r="D175" s="57" t="s">
        <v>85</v>
      </c>
      <c r="E175" s="58">
        <v>1</v>
      </c>
      <c r="F175" s="65" t="s">
        <v>44</v>
      </c>
      <c r="G175" s="59" t="s">
        <v>20</v>
      </c>
      <c r="H175" s="54">
        <f t="shared" si="1"/>
        <v>11</v>
      </c>
    </row>
    <row r="176" spans="1:8" x14ac:dyDescent="0.25">
      <c r="A176" s="55"/>
      <c r="B176" s="55"/>
      <c r="C176" s="56" t="s">
        <v>84</v>
      </c>
      <c r="D176" s="57" t="s">
        <v>85</v>
      </c>
      <c r="E176" s="58">
        <v>1</v>
      </c>
      <c r="F176" s="65" t="s">
        <v>34</v>
      </c>
      <c r="G176" s="59" t="s">
        <v>20</v>
      </c>
      <c r="H176" s="54">
        <f t="shared" si="1"/>
        <v>10</v>
      </c>
    </row>
    <row r="177" spans="1:8" x14ac:dyDescent="0.25">
      <c r="A177" s="55"/>
      <c r="B177" s="55"/>
      <c r="C177" s="56" t="s">
        <v>84</v>
      </c>
      <c r="D177" s="57" t="s">
        <v>85</v>
      </c>
      <c r="E177" s="58">
        <v>1</v>
      </c>
      <c r="F177" s="65" t="s">
        <v>34</v>
      </c>
      <c r="G177" s="59" t="s">
        <v>20</v>
      </c>
      <c r="H177" s="54">
        <f t="shared" si="1"/>
        <v>10</v>
      </c>
    </row>
    <row r="178" spans="1:8" x14ac:dyDescent="0.25">
      <c r="A178" s="55"/>
      <c r="B178" s="55"/>
      <c r="C178" s="56" t="s">
        <v>84</v>
      </c>
      <c r="D178" s="57" t="s">
        <v>85</v>
      </c>
      <c r="E178" s="58">
        <v>1</v>
      </c>
      <c r="F178" s="65" t="s">
        <v>34</v>
      </c>
      <c r="G178" s="59" t="s">
        <v>20</v>
      </c>
      <c r="H178" s="54">
        <f t="shared" si="1"/>
        <v>10</v>
      </c>
    </row>
    <row r="179" spans="1:8" x14ac:dyDescent="0.25">
      <c r="A179" s="55"/>
      <c r="B179" s="55"/>
      <c r="C179" s="56" t="s">
        <v>84</v>
      </c>
      <c r="D179" s="57" t="s">
        <v>85</v>
      </c>
      <c r="E179" s="58">
        <v>1</v>
      </c>
      <c r="F179" s="65" t="s">
        <v>38</v>
      </c>
      <c r="G179" s="59" t="s">
        <v>20</v>
      </c>
      <c r="H179" s="54">
        <f t="shared" si="1"/>
        <v>9</v>
      </c>
    </row>
    <row r="180" spans="1:8" x14ac:dyDescent="0.25">
      <c r="A180" s="55"/>
      <c r="B180" s="55"/>
      <c r="C180" s="56" t="s">
        <v>87</v>
      </c>
      <c r="D180" s="57" t="s">
        <v>88</v>
      </c>
      <c r="E180" s="61">
        <v>2022</v>
      </c>
      <c r="F180" s="65" t="s">
        <v>19</v>
      </c>
      <c r="G180" s="59" t="s">
        <v>20</v>
      </c>
      <c r="H180" s="54">
        <f t="shared" si="1"/>
        <v>12</v>
      </c>
    </row>
    <row r="181" spans="1:8" x14ac:dyDescent="0.25">
      <c r="A181" s="55"/>
      <c r="B181" s="55"/>
      <c r="C181" s="56" t="s">
        <v>87</v>
      </c>
      <c r="D181" s="57" t="s">
        <v>88</v>
      </c>
      <c r="E181" s="61">
        <v>157</v>
      </c>
      <c r="F181" s="65" t="s">
        <v>19</v>
      </c>
      <c r="G181" s="59" t="s">
        <v>23</v>
      </c>
      <c r="H181" s="54">
        <f t="shared" si="1"/>
        <v>9</v>
      </c>
    </row>
    <row r="182" spans="1:8" x14ac:dyDescent="0.25">
      <c r="A182" s="55"/>
      <c r="B182" s="55"/>
      <c r="C182" s="56" t="s">
        <v>87</v>
      </c>
      <c r="D182" s="57" t="s">
        <v>88</v>
      </c>
      <c r="E182" s="61">
        <v>1</v>
      </c>
      <c r="F182" s="65" t="s">
        <v>19</v>
      </c>
      <c r="G182" s="59" t="s">
        <v>20</v>
      </c>
      <c r="H182" s="54">
        <f t="shared" si="1"/>
        <v>12</v>
      </c>
    </row>
    <row r="183" spans="1:8" x14ac:dyDescent="0.25">
      <c r="A183" s="55"/>
      <c r="B183" s="55"/>
      <c r="C183" s="56" t="s">
        <v>87</v>
      </c>
      <c r="D183" s="57" t="s">
        <v>88</v>
      </c>
      <c r="E183" s="61">
        <v>1</v>
      </c>
      <c r="F183" s="65" t="s">
        <v>34</v>
      </c>
      <c r="G183" s="59" t="s">
        <v>20</v>
      </c>
      <c r="H183" s="54">
        <f t="shared" si="1"/>
        <v>10</v>
      </c>
    </row>
    <row r="184" spans="1:8" x14ac:dyDescent="0.25">
      <c r="A184" s="55"/>
      <c r="B184" s="55"/>
      <c r="C184" s="63" t="s">
        <v>94</v>
      </c>
      <c r="D184" s="61" t="s">
        <v>95</v>
      </c>
      <c r="E184" s="61">
        <v>120</v>
      </c>
      <c r="F184" s="65" t="s">
        <v>19</v>
      </c>
      <c r="G184" s="59" t="s">
        <v>20</v>
      </c>
      <c r="H184" s="54">
        <f t="shared" si="1"/>
        <v>12</v>
      </c>
    </row>
    <row r="185" spans="1:8" x14ac:dyDescent="0.25">
      <c r="A185" s="55"/>
      <c r="B185" s="55"/>
      <c r="C185" s="63" t="s">
        <v>94</v>
      </c>
      <c r="D185" s="61" t="s">
        <v>95</v>
      </c>
      <c r="E185" s="61">
        <v>35</v>
      </c>
      <c r="F185" s="65" t="s">
        <v>19</v>
      </c>
      <c r="G185" s="59" t="s">
        <v>23</v>
      </c>
      <c r="H185" s="54">
        <f t="shared" si="1"/>
        <v>9</v>
      </c>
    </row>
    <row r="186" spans="1:8" x14ac:dyDescent="0.25">
      <c r="A186" s="55"/>
      <c r="B186" s="55"/>
      <c r="C186" s="63" t="s">
        <v>94</v>
      </c>
      <c r="D186" s="61" t="s">
        <v>95</v>
      </c>
      <c r="E186" s="61">
        <v>18</v>
      </c>
      <c r="F186" s="65" t="s">
        <v>19</v>
      </c>
      <c r="G186" s="59" t="s">
        <v>20</v>
      </c>
      <c r="H186" s="54">
        <f t="shared" si="1"/>
        <v>12</v>
      </c>
    </row>
    <row r="187" spans="1:8" x14ac:dyDescent="0.25">
      <c r="A187" s="55"/>
      <c r="B187" s="55"/>
      <c r="C187" s="63" t="s">
        <v>94</v>
      </c>
      <c r="D187" s="61" t="s">
        <v>95</v>
      </c>
      <c r="E187" s="61">
        <v>1</v>
      </c>
      <c r="F187" s="65" t="s">
        <v>19</v>
      </c>
      <c r="G187" s="59" t="s">
        <v>20</v>
      </c>
      <c r="H187" s="54">
        <f t="shared" si="1"/>
        <v>12</v>
      </c>
    </row>
    <row r="188" spans="1:8" x14ac:dyDescent="0.25">
      <c r="A188" s="55"/>
      <c r="B188" s="55"/>
      <c r="C188" s="63" t="s">
        <v>94</v>
      </c>
      <c r="D188" s="61" t="s">
        <v>95</v>
      </c>
      <c r="E188" s="61">
        <v>1</v>
      </c>
      <c r="F188" s="65" t="s">
        <v>19</v>
      </c>
      <c r="G188" s="59" t="s">
        <v>23</v>
      </c>
      <c r="H188" s="54">
        <f t="shared" si="1"/>
        <v>9</v>
      </c>
    </row>
    <row r="189" spans="1:8" x14ac:dyDescent="0.25">
      <c r="A189" s="55"/>
      <c r="B189" s="55"/>
      <c r="C189" s="63" t="s">
        <v>94</v>
      </c>
      <c r="D189" s="61" t="s">
        <v>95</v>
      </c>
      <c r="E189" s="61">
        <v>2</v>
      </c>
      <c r="F189" s="65" t="s">
        <v>38</v>
      </c>
      <c r="G189" s="59" t="s">
        <v>20</v>
      </c>
      <c r="H189" s="54">
        <f t="shared" si="1"/>
        <v>9</v>
      </c>
    </row>
    <row r="190" spans="1:8" x14ac:dyDescent="0.25">
      <c r="A190" s="55"/>
      <c r="B190" s="55"/>
      <c r="C190" s="63" t="s">
        <v>96</v>
      </c>
      <c r="D190" s="61" t="s">
        <v>97</v>
      </c>
      <c r="E190" s="61">
        <v>22</v>
      </c>
      <c r="F190" s="65" t="s">
        <v>19</v>
      </c>
      <c r="G190" s="59" t="s">
        <v>20</v>
      </c>
      <c r="H190" s="54">
        <f t="shared" si="1"/>
        <v>12</v>
      </c>
    </row>
    <row r="191" spans="1:8" x14ac:dyDescent="0.25">
      <c r="A191" s="55"/>
      <c r="B191" s="55"/>
      <c r="C191" s="63" t="s">
        <v>98</v>
      </c>
      <c r="D191" s="61" t="s">
        <v>99</v>
      </c>
      <c r="E191" s="58">
        <v>628</v>
      </c>
      <c r="F191" s="65" t="s">
        <v>19</v>
      </c>
      <c r="G191" s="59" t="s">
        <v>20</v>
      </c>
      <c r="H191" s="54">
        <f t="shared" si="1"/>
        <v>12</v>
      </c>
    </row>
    <row r="192" spans="1:8" x14ac:dyDescent="0.25">
      <c r="A192" s="55"/>
      <c r="B192" s="55"/>
      <c r="C192" s="63" t="s">
        <v>98</v>
      </c>
      <c r="D192" s="61" t="s">
        <v>99</v>
      </c>
      <c r="E192" s="58">
        <v>168</v>
      </c>
      <c r="F192" s="65" t="s">
        <v>19</v>
      </c>
      <c r="G192" s="59" t="s">
        <v>23</v>
      </c>
      <c r="H192" s="54">
        <f t="shared" si="1"/>
        <v>9</v>
      </c>
    </row>
    <row r="193" spans="1:8" x14ac:dyDescent="0.25">
      <c r="A193" s="55"/>
      <c r="B193" s="55"/>
      <c r="C193" s="63" t="s">
        <v>100</v>
      </c>
      <c r="D193" s="61" t="s">
        <v>101</v>
      </c>
      <c r="E193" s="58">
        <v>99</v>
      </c>
      <c r="F193" s="65" t="s">
        <v>19</v>
      </c>
      <c r="G193" s="59" t="s">
        <v>20</v>
      </c>
      <c r="H193" s="54">
        <f t="shared" si="1"/>
        <v>12</v>
      </c>
    </row>
    <row r="194" spans="1:8" x14ac:dyDescent="0.25">
      <c r="A194" s="55"/>
      <c r="B194" s="55"/>
      <c r="C194" s="63" t="s">
        <v>100</v>
      </c>
      <c r="D194" s="61" t="s">
        <v>101</v>
      </c>
      <c r="E194" s="58">
        <v>52</v>
      </c>
      <c r="F194" s="65" t="s">
        <v>19</v>
      </c>
      <c r="G194" s="59" t="s">
        <v>23</v>
      </c>
      <c r="H194" s="54">
        <f t="shared" si="1"/>
        <v>9</v>
      </c>
    </row>
    <row r="195" spans="1:8" x14ac:dyDescent="0.25">
      <c r="A195" s="55"/>
      <c r="B195" s="55"/>
      <c r="C195" s="63" t="s">
        <v>102</v>
      </c>
      <c r="D195" s="61" t="s">
        <v>103</v>
      </c>
      <c r="E195" s="58">
        <v>1</v>
      </c>
      <c r="F195" s="65" t="s">
        <v>19</v>
      </c>
      <c r="G195" s="59" t="s">
        <v>20</v>
      </c>
      <c r="H195" s="54">
        <f t="shared" si="1"/>
        <v>12</v>
      </c>
    </row>
    <row r="196" spans="1:8" x14ac:dyDescent="0.25">
      <c r="A196" s="55"/>
      <c r="B196" s="55"/>
      <c r="C196" s="63" t="s">
        <v>102</v>
      </c>
      <c r="D196" s="61" t="s">
        <v>103</v>
      </c>
      <c r="E196" s="58">
        <v>1033</v>
      </c>
      <c r="F196" s="65" t="s">
        <v>19</v>
      </c>
      <c r="G196" s="59" t="s">
        <v>23</v>
      </c>
      <c r="H196" s="54">
        <f t="shared" si="1"/>
        <v>9</v>
      </c>
    </row>
    <row r="197" spans="1:8" x14ac:dyDescent="0.25">
      <c r="A197" s="55"/>
      <c r="B197" s="55"/>
      <c r="C197" s="63" t="s">
        <v>102</v>
      </c>
      <c r="D197" s="61" t="s">
        <v>103</v>
      </c>
      <c r="E197" s="58">
        <v>2074</v>
      </c>
      <c r="F197" s="65" t="s">
        <v>19</v>
      </c>
      <c r="G197" s="59" t="s">
        <v>20</v>
      </c>
      <c r="H197" s="54">
        <f t="shared" si="1"/>
        <v>12</v>
      </c>
    </row>
    <row r="198" spans="1:8" x14ac:dyDescent="0.25">
      <c r="A198" s="55"/>
      <c r="B198" s="55"/>
      <c r="C198" s="63" t="s">
        <v>102</v>
      </c>
      <c r="D198" s="61" t="s">
        <v>103</v>
      </c>
      <c r="E198" s="58">
        <v>8</v>
      </c>
      <c r="F198" s="65" t="s">
        <v>38</v>
      </c>
      <c r="G198" s="59" t="s">
        <v>20</v>
      </c>
      <c r="H198" s="54">
        <f t="shared" si="1"/>
        <v>9</v>
      </c>
    </row>
    <row r="199" spans="1:8" x14ac:dyDescent="0.25">
      <c r="A199" s="55"/>
      <c r="B199" s="55"/>
      <c r="C199" s="63" t="s">
        <v>102</v>
      </c>
      <c r="D199" s="61" t="s">
        <v>103</v>
      </c>
      <c r="E199" s="58">
        <v>2</v>
      </c>
      <c r="F199" s="65" t="s">
        <v>38</v>
      </c>
      <c r="G199" s="59" t="s">
        <v>23</v>
      </c>
      <c r="H199" s="54">
        <f t="shared" si="1"/>
        <v>6</v>
      </c>
    </row>
    <row r="200" spans="1:8" x14ac:dyDescent="0.25">
      <c r="A200" s="55"/>
      <c r="B200" s="55"/>
      <c r="C200" s="63" t="s">
        <v>104</v>
      </c>
      <c r="D200" s="61" t="s">
        <v>105</v>
      </c>
      <c r="E200" s="58">
        <v>1495</v>
      </c>
      <c r="F200" s="65" t="s">
        <v>19</v>
      </c>
      <c r="G200" s="59" t="s">
        <v>20</v>
      </c>
      <c r="H200" s="54">
        <f t="shared" si="1"/>
        <v>12</v>
      </c>
    </row>
    <row r="201" spans="1:8" x14ac:dyDescent="0.25">
      <c r="A201" s="55"/>
      <c r="B201" s="55"/>
      <c r="C201" s="63" t="s">
        <v>104</v>
      </c>
      <c r="D201" s="61" t="s">
        <v>105</v>
      </c>
      <c r="E201" s="58">
        <v>640</v>
      </c>
      <c r="F201" s="65" t="s">
        <v>19</v>
      </c>
      <c r="G201" s="59" t="s">
        <v>23</v>
      </c>
      <c r="H201" s="54">
        <f t="shared" si="1"/>
        <v>9</v>
      </c>
    </row>
    <row r="202" spans="1:8" s="1" customFormat="1" x14ac:dyDescent="0.25">
      <c r="A202" s="55"/>
      <c r="B202" s="55"/>
      <c r="C202" s="63" t="s">
        <v>104</v>
      </c>
      <c r="D202" s="61" t="s">
        <v>105</v>
      </c>
      <c r="E202" s="58">
        <v>1</v>
      </c>
      <c r="F202" s="65" t="s">
        <v>19</v>
      </c>
      <c r="G202" s="59" t="s">
        <v>20</v>
      </c>
      <c r="H202" s="54">
        <f t="shared" si="1"/>
        <v>12</v>
      </c>
    </row>
    <row r="203" spans="1:8" s="1" customFormat="1" x14ac:dyDescent="0.25">
      <c r="A203" s="55"/>
      <c r="B203" s="55"/>
      <c r="C203" s="66" t="s">
        <v>106</v>
      </c>
      <c r="D203" s="22" t="s">
        <v>107</v>
      </c>
      <c r="E203" s="58">
        <v>622</v>
      </c>
      <c r="F203" s="65" t="s">
        <v>19</v>
      </c>
      <c r="G203" s="59" t="s">
        <v>20</v>
      </c>
      <c r="H203" s="54">
        <f t="shared" si="1"/>
        <v>12</v>
      </c>
    </row>
    <row r="204" spans="1:8" s="1" customFormat="1" x14ac:dyDescent="0.25">
      <c r="A204" s="55"/>
      <c r="B204" s="55"/>
      <c r="C204" s="66" t="s">
        <v>106</v>
      </c>
      <c r="D204" s="22" t="s">
        <v>107</v>
      </c>
      <c r="E204" s="58">
        <v>323</v>
      </c>
      <c r="F204" s="65" t="s">
        <v>19</v>
      </c>
      <c r="G204" s="59" t="s">
        <v>23</v>
      </c>
      <c r="H204" s="54">
        <f t="shared" si="1"/>
        <v>9</v>
      </c>
    </row>
    <row r="205" spans="1:8" x14ac:dyDescent="0.25">
      <c r="A205" s="34" t="s">
        <v>108</v>
      </c>
      <c r="B205" s="35"/>
      <c r="C205" s="35"/>
      <c r="D205" s="36"/>
      <c r="E205" s="37"/>
      <c r="F205" s="37"/>
      <c r="G205" s="37"/>
      <c r="H205" s="37"/>
    </row>
    <row r="206" spans="1:8" x14ac:dyDescent="0.25">
      <c r="A206" s="55"/>
      <c r="B206" s="55"/>
      <c r="C206" s="30" t="s">
        <v>109</v>
      </c>
      <c r="D206" s="31" t="s">
        <v>110</v>
      </c>
      <c r="E206" s="67">
        <v>454</v>
      </c>
      <c r="F206" s="26" t="s">
        <v>19</v>
      </c>
      <c r="G206" s="26" t="s">
        <v>20</v>
      </c>
      <c r="H206" s="27">
        <v>12</v>
      </c>
    </row>
    <row r="207" spans="1:8" x14ac:dyDescent="0.25">
      <c r="A207" s="55"/>
      <c r="B207" s="55"/>
      <c r="C207" s="30" t="s">
        <v>111</v>
      </c>
      <c r="D207" s="31" t="s">
        <v>112</v>
      </c>
      <c r="E207" s="67">
        <v>1</v>
      </c>
      <c r="F207" s="26" t="s">
        <v>89</v>
      </c>
      <c r="G207" s="26" t="s">
        <v>16</v>
      </c>
      <c r="H207" s="27">
        <v>9</v>
      </c>
    </row>
    <row r="208" spans="1:8" x14ac:dyDescent="0.25">
      <c r="A208" s="55"/>
      <c r="B208" s="55"/>
      <c r="C208" s="30" t="s">
        <v>111</v>
      </c>
      <c r="D208" s="31" t="s">
        <v>112</v>
      </c>
      <c r="E208" s="67">
        <v>1</v>
      </c>
      <c r="F208" s="26" t="s">
        <v>89</v>
      </c>
      <c r="G208" s="26" t="s">
        <v>16</v>
      </c>
      <c r="H208" s="27">
        <v>9</v>
      </c>
    </row>
    <row r="209" spans="1:8" x14ac:dyDescent="0.25">
      <c r="A209" s="55"/>
      <c r="B209" s="55"/>
      <c r="C209" s="30" t="s">
        <v>111</v>
      </c>
      <c r="D209" s="31" t="s">
        <v>112</v>
      </c>
      <c r="E209" s="67">
        <v>1</v>
      </c>
      <c r="F209" s="26" t="s">
        <v>71</v>
      </c>
      <c r="G209" s="26" t="s">
        <v>42</v>
      </c>
      <c r="H209" s="27">
        <v>3</v>
      </c>
    </row>
    <row r="210" spans="1:8" x14ac:dyDescent="0.25">
      <c r="A210" s="55"/>
      <c r="B210" s="55"/>
      <c r="C210" s="30" t="s">
        <v>111</v>
      </c>
      <c r="D210" s="31" t="s">
        <v>112</v>
      </c>
      <c r="E210" s="67">
        <v>16</v>
      </c>
      <c r="F210" s="26" t="s">
        <v>43</v>
      </c>
      <c r="G210" s="26" t="s">
        <v>16</v>
      </c>
      <c r="H210" s="27">
        <v>3</v>
      </c>
    </row>
    <row r="211" spans="1:8" x14ac:dyDescent="0.25">
      <c r="A211" s="55"/>
      <c r="B211" s="55"/>
      <c r="C211" s="30" t="s">
        <v>111</v>
      </c>
      <c r="D211" s="31" t="s">
        <v>112</v>
      </c>
      <c r="E211" s="67">
        <v>1904</v>
      </c>
      <c r="F211" s="26" t="s">
        <v>19</v>
      </c>
      <c r="G211" s="26" t="s">
        <v>20</v>
      </c>
      <c r="H211" s="27">
        <v>12</v>
      </c>
    </row>
    <row r="212" spans="1:8" x14ac:dyDescent="0.25">
      <c r="A212" s="55"/>
      <c r="B212" s="55"/>
      <c r="C212" s="30" t="s">
        <v>111</v>
      </c>
      <c r="D212" s="31" t="s">
        <v>112</v>
      </c>
      <c r="E212" s="67">
        <v>924</v>
      </c>
      <c r="F212" s="26" t="s">
        <v>19</v>
      </c>
      <c r="G212" s="26" t="s">
        <v>23</v>
      </c>
      <c r="H212" s="27">
        <v>9</v>
      </c>
    </row>
    <row r="213" spans="1:8" x14ac:dyDescent="0.25">
      <c r="A213" s="55"/>
      <c r="B213" s="55"/>
      <c r="C213" s="30" t="s">
        <v>111</v>
      </c>
      <c r="D213" s="31" t="s">
        <v>112</v>
      </c>
      <c r="E213" s="67">
        <v>4</v>
      </c>
      <c r="F213" s="26" t="s">
        <v>44</v>
      </c>
      <c r="G213" s="26" t="s">
        <v>20</v>
      </c>
      <c r="H213" s="27">
        <v>11</v>
      </c>
    </row>
    <row r="214" spans="1:8" x14ac:dyDescent="0.25">
      <c r="A214" s="55"/>
      <c r="B214" s="55"/>
      <c r="C214" s="30" t="s">
        <v>111</v>
      </c>
      <c r="D214" s="31" t="s">
        <v>112</v>
      </c>
      <c r="E214" s="67">
        <v>1</v>
      </c>
      <c r="F214" s="26" t="s">
        <v>44</v>
      </c>
      <c r="G214" s="26" t="s">
        <v>23</v>
      </c>
      <c r="H214" s="27">
        <v>8</v>
      </c>
    </row>
    <row r="215" spans="1:8" x14ac:dyDescent="0.25">
      <c r="A215" s="55"/>
      <c r="B215" s="55"/>
      <c r="C215" s="30" t="s">
        <v>111</v>
      </c>
      <c r="D215" s="31" t="s">
        <v>112</v>
      </c>
      <c r="E215" s="67">
        <v>2</v>
      </c>
      <c r="F215" s="26" t="s">
        <v>38</v>
      </c>
      <c r="G215" s="26" t="s">
        <v>23</v>
      </c>
      <c r="H215" s="27">
        <v>6</v>
      </c>
    </row>
    <row r="216" spans="1:8" x14ac:dyDescent="0.25">
      <c r="A216" s="55"/>
      <c r="B216" s="55"/>
      <c r="C216" s="30" t="s">
        <v>111</v>
      </c>
      <c r="D216" s="31" t="s">
        <v>112</v>
      </c>
      <c r="E216" s="67">
        <v>1</v>
      </c>
      <c r="F216" s="26" t="s">
        <v>31</v>
      </c>
      <c r="G216" s="26" t="s">
        <v>20</v>
      </c>
      <c r="H216" s="27">
        <v>8</v>
      </c>
    </row>
    <row r="217" spans="1:8" x14ac:dyDescent="0.25">
      <c r="A217" s="55"/>
      <c r="B217" s="55"/>
      <c r="C217" s="30" t="s">
        <v>111</v>
      </c>
      <c r="D217" s="31" t="s">
        <v>112</v>
      </c>
      <c r="E217" s="67">
        <v>2</v>
      </c>
      <c r="F217" s="26" t="s">
        <v>31</v>
      </c>
      <c r="G217" s="26" t="s">
        <v>23</v>
      </c>
      <c r="H217" s="27">
        <v>5</v>
      </c>
    </row>
    <row r="218" spans="1:8" x14ac:dyDescent="0.25">
      <c r="A218" s="55"/>
      <c r="B218" s="55"/>
      <c r="C218" s="30" t="s">
        <v>111</v>
      </c>
      <c r="D218" s="31" t="s">
        <v>112</v>
      </c>
      <c r="E218" s="67">
        <v>1</v>
      </c>
      <c r="F218" s="26" t="s">
        <v>89</v>
      </c>
      <c r="G218" s="26" t="s">
        <v>16</v>
      </c>
      <c r="H218" s="27">
        <v>9</v>
      </c>
    </row>
    <row r="219" spans="1:8" x14ac:dyDescent="0.25">
      <c r="A219" s="55"/>
      <c r="B219" s="55"/>
      <c r="C219" s="30" t="s">
        <v>111</v>
      </c>
      <c r="D219" s="31" t="s">
        <v>112</v>
      </c>
      <c r="E219" s="67">
        <v>1</v>
      </c>
      <c r="F219" s="26" t="s">
        <v>89</v>
      </c>
      <c r="G219" s="26" t="s">
        <v>16</v>
      </c>
      <c r="H219" s="27">
        <v>9</v>
      </c>
    </row>
    <row r="220" spans="1:8" x14ac:dyDescent="0.25">
      <c r="A220" s="55"/>
      <c r="B220" s="55"/>
      <c r="C220" s="30" t="s">
        <v>111</v>
      </c>
      <c r="D220" s="31" t="s">
        <v>112</v>
      </c>
      <c r="E220" s="67">
        <v>1</v>
      </c>
      <c r="F220" s="26" t="s">
        <v>19</v>
      </c>
      <c r="G220" s="26" t="s">
        <v>20</v>
      </c>
      <c r="H220" s="27">
        <v>12</v>
      </c>
    </row>
    <row r="221" spans="1:8" x14ac:dyDescent="0.25">
      <c r="A221" s="55"/>
      <c r="B221" s="55"/>
      <c r="C221" s="30" t="s">
        <v>113</v>
      </c>
      <c r="D221" s="31" t="s">
        <v>114</v>
      </c>
      <c r="E221" s="67">
        <v>3</v>
      </c>
      <c r="F221" s="26" t="s">
        <v>42</v>
      </c>
      <c r="G221" s="26" t="s">
        <v>16</v>
      </c>
      <c r="H221" s="27">
        <v>4</v>
      </c>
    </row>
    <row r="222" spans="1:8" x14ac:dyDescent="0.25">
      <c r="A222" s="55"/>
      <c r="B222" s="55"/>
      <c r="C222" s="30" t="s">
        <v>113</v>
      </c>
      <c r="D222" s="31" t="s">
        <v>114</v>
      </c>
      <c r="E222" s="67">
        <v>2</v>
      </c>
      <c r="F222" s="26" t="s">
        <v>43</v>
      </c>
      <c r="G222" s="26" t="s">
        <v>16</v>
      </c>
      <c r="H222" s="27">
        <v>3</v>
      </c>
    </row>
    <row r="223" spans="1:8" x14ac:dyDescent="0.25">
      <c r="A223" s="55"/>
      <c r="B223" s="55"/>
      <c r="C223" s="30" t="s">
        <v>113</v>
      </c>
      <c r="D223" s="31" t="s">
        <v>114</v>
      </c>
      <c r="E223" s="67">
        <v>1</v>
      </c>
      <c r="F223" s="26" t="s">
        <v>16</v>
      </c>
      <c r="G223" s="26" t="s">
        <v>16</v>
      </c>
      <c r="H223" s="27">
        <v>1</v>
      </c>
    </row>
    <row r="224" spans="1:8" x14ac:dyDescent="0.25">
      <c r="A224" s="55"/>
      <c r="B224" s="55"/>
      <c r="C224" s="30" t="s">
        <v>113</v>
      </c>
      <c r="D224" s="31" t="s">
        <v>114</v>
      </c>
      <c r="E224" s="67">
        <v>9</v>
      </c>
      <c r="F224" s="26" t="s">
        <v>43</v>
      </c>
      <c r="G224" s="26" t="s">
        <v>16</v>
      </c>
      <c r="H224" s="27">
        <v>3</v>
      </c>
    </row>
    <row r="225" spans="1:8" x14ac:dyDescent="0.25">
      <c r="A225" s="55"/>
      <c r="B225" s="55"/>
      <c r="C225" s="30" t="s">
        <v>113</v>
      </c>
      <c r="D225" s="31" t="s">
        <v>114</v>
      </c>
      <c r="E225" s="67">
        <v>5</v>
      </c>
      <c r="F225" s="26" t="s">
        <v>19</v>
      </c>
      <c r="G225" s="26" t="s">
        <v>20</v>
      </c>
      <c r="H225" s="27">
        <v>12</v>
      </c>
    </row>
    <row r="226" spans="1:8" x14ac:dyDescent="0.25">
      <c r="A226" s="55"/>
      <c r="B226" s="55"/>
      <c r="C226" s="30" t="s">
        <v>113</v>
      </c>
      <c r="D226" s="31" t="s">
        <v>114</v>
      </c>
      <c r="E226" s="67">
        <v>23</v>
      </c>
      <c r="F226" s="26" t="s">
        <v>19</v>
      </c>
      <c r="G226" s="26" t="s">
        <v>51</v>
      </c>
      <c r="H226" s="27">
        <v>6</v>
      </c>
    </row>
    <row r="227" spans="1:8" x14ac:dyDescent="0.25">
      <c r="A227" s="55"/>
      <c r="B227" s="55"/>
      <c r="C227" s="30" t="s">
        <v>113</v>
      </c>
      <c r="D227" s="31" t="s">
        <v>114</v>
      </c>
      <c r="E227" s="67">
        <v>4</v>
      </c>
      <c r="F227" s="26" t="s">
        <v>34</v>
      </c>
      <c r="G227" s="26" t="s">
        <v>20</v>
      </c>
      <c r="H227" s="27">
        <v>10</v>
      </c>
    </row>
    <row r="228" spans="1:8" x14ac:dyDescent="0.25">
      <c r="A228" s="55"/>
      <c r="B228" s="55"/>
      <c r="C228" s="30" t="s">
        <v>113</v>
      </c>
      <c r="D228" s="31" t="s">
        <v>114</v>
      </c>
      <c r="E228" s="67">
        <v>4</v>
      </c>
      <c r="F228" s="26" t="s">
        <v>31</v>
      </c>
      <c r="G228" s="26" t="s">
        <v>20</v>
      </c>
      <c r="H228" s="27">
        <v>8</v>
      </c>
    </row>
    <row r="229" spans="1:8" x14ac:dyDescent="0.25">
      <c r="A229" s="55"/>
      <c r="B229" s="55"/>
      <c r="C229" s="30" t="s">
        <v>115</v>
      </c>
      <c r="D229" s="31" t="s">
        <v>116</v>
      </c>
      <c r="E229" s="67">
        <v>1226</v>
      </c>
      <c r="F229" s="26" t="s">
        <v>19</v>
      </c>
      <c r="G229" s="26" t="s">
        <v>20</v>
      </c>
      <c r="H229" s="27">
        <v>12</v>
      </c>
    </row>
    <row r="230" spans="1:8" x14ac:dyDescent="0.25">
      <c r="A230" s="55"/>
      <c r="B230" s="55"/>
      <c r="C230" s="30" t="s">
        <v>115</v>
      </c>
      <c r="D230" s="31" t="s">
        <v>116</v>
      </c>
      <c r="E230" s="67">
        <v>16</v>
      </c>
      <c r="F230" s="26" t="s">
        <v>34</v>
      </c>
      <c r="G230" s="26" t="s">
        <v>20</v>
      </c>
      <c r="H230" s="27">
        <v>10</v>
      </c>
    </row>
    <row r="231" spans="1:8" x14ac:dyDescent="0.25">
      <c r="A231" s="55"/>
      <c r="B231" s="55"/>
      <c r="C231" s="30" t="s">
        <v>117</v>
      </c>
      <c r="D231" s="31" t="s">
        <v>118</v>
      </c>
      <c r="E231" s="67">
        <v>925</v>
      </c>
      <c r="F231" s="26" t="s">
        <v>19</v>
      </c>
      <c r="G231" s="26" t="s">
        <v>20</v>
      </c>
      <c r="H231" s="58">
        <v>12</v>
      </c>
    </row>
    <row r="232" spans="1:8" x14ac:dyDescent="0.25">
      <c r="A232" s="24"/>
      <c r="B232" s="24"/>
      <c r="C232" s="30" t="s">
        <v>117</v>
      </c>
      <c r="D232" s="31" t="s">
        <v>118</v>
      </c>
      <c r="E232" s="67">
        <v>437</v>
      </c>
      <c r="F232" s="26" t="s">
        <v>19</v>
      </c>
      <c r="G232" s="26" t="s">
        <v>23</v>
      </c>
      <c r="H232" s="58">
        <v>9</v>
      </c>
    </row>
    <row r="233" spans="1:8" x14ac:dyDescent="0.25">
      <c r="A233" s="24"/>
      <c r="B233" s="24"/>
      <c r="C233" s="30" t="s">
        <v>117</v>
      </c>
      <c r="D233" s="31" t="s">
        <v>118</v>
      </c>
      <c r="E233" s="67">
        <v>119</v>
      </c>
      <c r="F233" s="26" t="s">
        <v>19</v>
      </c>
      <c r="G233" s="26" t="s">
        <v>20</v>
      </c>
      <c r="H233" s="58">
        <v>12</v>
      </c>
    </row>
    <row r="234" spans="1:8" x14ac:dyDescent="0.25">
      <c r="A234" s="24"/>
      <c r="B234" s="24"/>
      <c r="C234" s="30" t="s">
        <v>117</v>
      </c>
      <c r="D234" s="31" t="s">
        <v>118</v>
      </c>
      <c r="E234" s="67">
        <v>107</v>
      </c>
      <c r="F234" s="26" t="s">
        <v>19</v>
      </c>
      <c r="G234" s="26" t="s">
        <v>20</v>
      </c>
      <c r="H234" s="58">
        <v>9</v>
      </c>
    </row>
    <row r="235" spans="1:8" x14ac:dyDescent="0.25">
      <c r="A235" s="24"/>
      <c r="B235" s="24"/>
      <c r="C235" s="30" t="s">
        <v>117</v>
      </c>
      <c r="D235" s="31" t="s">
        <v>118</v>
      </c>
      <c r="E235" s="67">
        <v>171</v>
      </c>
      <c r="F235" s="26" t="s">
        <v>19</v>
      </c>
      <c r="G235" s="26" t="s">
        <v>20</v>
      </c>
      <c r="H235" s="58">
        <v>12</v>
      </c>
    </row>
    <row r="236" spans="1:8" x14ac:dyDescent="0.25">
      <c r="A236" s="24"/>
      <c r="B236" s="24"/>
      <c r="C236" s="30" t="s">
        <v>117</v>
      </c>
      <c r="D236" s="31" t="s">
        <v>118</v>
      </c>
      <c r="E236" s="67">
        <v>127</v>
      </c>
      <c r="F236" s="26" t="s">
        <v>19</v>
      </c>
      <c r="G236" s="26" t="s">
        <v>23</v>
      </c>
      <c r="H236" s="58">
        <v>9</v>
      </c>
    </row>
    <row r="237" spans="1:8" x14ac:dyDescent="0.25">
      <c r="A237" s="24"/>
      <c r="B237" s="24"/>
      <c r="C237" s="30" t="s">
        <v>117</v>
      </c>
      <c r="D237" s="31" t="s">
        <v>118</v>
      </c>
      <c r="E237" s="67">
        <v>8</v>
      </c>
      <c r="F237" s="26" t="s">
        <v>19</v>
      </c>
      <c r="G237" s="26" t="s">
        <v>20</v>
      </c>
      <c r="H237" s="58">
        <v>12</v>
      </c>
    </row>
    <row r="238" spans="1:8" x14ac:dyDescent="0.25">
      <c r="A238" s="24"/>
      <c r="B238" s="24"/>
      <c r="C238" s="30" t="s">
        <v>117</v>
      </c>
      <c r="D238" s="31" t="s">
        <v>118</v>
      </c>
      <c r="E238" s="67">
        <v>4</v>
      </c>
      <c r="F238" s="26" t="s">
        <v>19</v>
      </c>
      <c r="G238" s="26" t="s">
        <v>23</v>
      </c>
      <c r="H238" s="58">
        <v>9</v>
      </c>
    </row>
    <row r="239" spans="1:8" x14ac:dyDescent="0.25">
      <c r="A239" s="24"/>
      <c r="B239" s="24"/>
      <c r="C239" s="30" t="s">
        <v>117</v>
      </c>
      <c r="D239" s="31" t="s">
        <v>118</v>
      </c>
      <c r="E239" s="67">
        <v>1</v>
      </c>
      <c r="F239" s="26" t="s">
        <v>19</v>
      </c>
      <c r="G239" s="26" t="s">
        <v>20</v>
      </c>
      <c r="H239" s="58">
        <v>12</v>
      </c>
    </row>
    <row r="240" spans="1:8" x14ac:dyDescent="0.25">
      <c r="A240" s="24"/>
      <c r="B240" s="24"/>
      <c r="C240" s="30" t="s">
        <v>117</v>
      </c>
      <c r="D240" s="31" t="s">
        <v>118</v>
      </c>
      <c r="E240" s="67">
        <v>1</v>
      </c>
      <c r="F240" s="26" t="s">
        <v>19</v>
      </c>
      <c r="G240" s="26" t="s">
        <v>23</v>
      </c>
      <c r="H240" s="58">
        <v>9</v>
      </c>
    </row>
    <row r="241" spans="1:8" x14ac:dyDescent="0.25">
      <c r="A241" s="24"/>
      <c r="B241" s="24"/>
      <c r="C241" s="30" t="s">
        <v>117</v>
      </c>
      <c r="D241" s="31" t="s">
        <v>118</v>
      </c>
      <c r="E241" s="67">
        <v>7</v>
      </c>
      <c r="F241" s="26" t="s">
        <v>19</v>
      </c>
      <c r="G241" s="26" t="s">
        <v>20</v>
      </c>
      <c r="H241" s="58">
        <v>12</v>
      </c>
    </row>
    <row r="242" spans="1:8" x14ac:dyDescent="0.25">
      <c r="A242" s="24"/>
      <c r="B242" s="24"/>
      <c r="C242" s="30" t="s">
        <v>119</v>
      </c>
      <c r="D242" s="31" t="s">
        <v>120</v>
      </c>
      <c r="E242" s="67">
        <v>124</v>
      </c>
      <c r="F242" s="26" t="s">
        <v>19</v>
      </c>
      <c r="G242" s="26" t="s">
        <v>20</v>
      </c>
      <c r="H242" s="27">
        <v>12</v>
      </c>
    </row>
    <row r="243" spans="1:8" x14ac:dyDescent="0.25">
      <c r="A243" s="24"/>
      <c r="B243" s="24"/>
      <c r="C243" s="30" t="s">
        <v>121</v>
      </c>
      <c r="D243" s="31" t="s">
        <v>122</v>
      </c>
      <c r="E243" s="67">
        <v>9</v>
      </c>
      <c r="F243" s="26" t="s">
        <v>89</v>
      </c>
      <c r="G243" s="26" t="s">
        <v>16</v>
      </c>
      <c r="H243" s="27">
        <v>9</v>
      </c>
    </row>
    <row r="244" spans="1:8" x14ac:dyDescent="0.25">
      <c r="A244" s="24"/>
      <c r="B244" s="24"/>
      <c r="C244" s="30" t="s">
        <v>121</v>
      </c>
      <c r="D244" s="31" t="s">
        <v>122</v>
      </c>
      <c r="E244" s="67">
        <v>1</v>
      </c>
      <c r="F244" s="26" t="s">
        <v>41</v>
      </c>
      <c r="G244" s="26" t="s">
        <v>16</v>
      </c>
      <c r="H244" s="27">
        <v>7</v>
      </c>
    </row>
    <row r="245" spans="1:8" x14ac:dyDescent="0.25">
      <c r="A245" s="24"/>
      <c r="B245" s="24"/>
      <c r="C245" s="30" t="s">
        <v>121</v>
      </c>
      <c r="D245" s="31" t="s">
        <v>122</v>
      </c>
      <c r="E245" s="67">
        <v>40</v>
      </c>
      <c r="F245" s="68" t="s">
        <v>42</v>
      </c>
      <c r="G245" s="26" t="s">
        <v>16</v>
      </c>
      <c r="H245" s="27">
        <v>4</v>
      </c>
    </row>
    <row r="246" spans="1:8" x14ac:dyDescent="0.25">
      <c r="A246" s="24"/>
      <c r="B246" s="24"/>
      <c r="C246" s="30" t="s">
        <v>121</v>
      </c>
      <c r="D246" s="31" t="s">
        <v>122</v>
      </c>
      <c r="E246" s="67">
        <v>205</v>
      </c>
      <c r="F246" s="26" t="s">
        <v>19</v>
      </c>
      <c r="G246" s="26" t="s">
        <v>20</v>
      </c>
      <c r="H246" s="27">
        <v>12</v>
      </c>
    </row>
    <row r="247" spans="1:8" x14ac:dyDescent="0.25">
      <c r="A247" s="24"/>
      <c r="B247" s="24"/>
      <c r="C247" s="30" t="s">
        <v>121</v>
      </c>
      <c r="D247" s="31" t="s">
        <v>122</v>
      </c>
      <c r="E247" s="67">
        <v>1</v>
      </c>
      <c r="F247" s="26" t="s">
        <v>44</v>
      </c>
      <c r="G247" s="26" t="s">
        <v>20</v>
      </c>
      <c r="H247" s="27">
        <v>11</v>
      </c>
    </row>
    <row r="248" spans="1:8" x14ac:dyDescent="0.25">
      <c r="A248" s="24"/>
      <c r="B248" s="24"/>
      <c r="C248" s="30" t="s">
        <v>123</v>
      </c>
      <c r="D248" s="31" t="s">
        <v>124</v>
      </c>
      <c r="E248" s="67">
        <v>35</v>
      </c>
      <c r="F248" s="26" t="s">
        <v>19</v>
      </c>
      <c r="G248" s="26" t="s">
        <v>20</v>
      </c>
      <c r="H248" s="27">
        <v>12</v>
      </c>
    </row>
    <row r="249" spans="1:8" x14ac:dyDescent="0.25">
      <c r="A249" s="24"/>
      <c r="B249" s="24"/>
      <c r="C249" s="30" t="s">
        <v>125</v>
      </c>
      <c r="D249" s="31" t="s">
        <v>126</v>
      </c>
      <c r="E249" s="67">
        <v>3</v>
      </c>
      <c r="F249" s="26" t="s">
        <v>89</v>
      </c>
      <c r="G249" s="26" t="s">
        <v>16</v>
      </c>
      <c r="H249" s="27">
        <v>9</v>
      </c>
    </row>
    <row r="250" spans="1:8" x14ac:dyDescent="0.25">
      <c r="A250" s="24"/>
      <c r="B250" s="24"/>
      <c r="C250" s="30" t="s">
        <v>125</v>
      </c>
      <c r="D250" s="31" t="s">
        <v>126</v>
      </c>
      <c r="E250" s="67">
        <v>1</v>
      </c>
      <c r="F250" s="26" t="s">
        <v>89</v>
      </c>
      <c r="G250" s="26" t="s">
        <v>16</v>
      </c>
      <c r="H250" s="27">
        <v>9</v>
      </c>
    </row>
    <row r="251" spans="1:8" x14ac:dyDescent="0.25">
      <c r="A251" s="24"/>
      <c r="B251" s="24"/>
      <c r="C251" s="30" t="s">
        <v>125</v>
      </c>
      <c r="D251" s="31" t="s">
        <v>126</v>
      </c>
      <c r="E251" s="67">
        <v>2</v>
      </c>
      <c r="F251" s="26" t="s">
        <v>90</v>
      </c>
      <c r="G251" s="26" t="s">
        <v>16</v>
      </c>
      <c r="H251" s="27">
        <v>8</v>
      </c>
    </row>
    <row r="252" spans="1:8" x14ac:dyDescent="0.25">
      <c r="A252" s="24"/>
      <c r="B252" s="24"/>
      <c r="C252" s="30" t="s">
        <v>125</v>
      </c>
      <c r="D252" s="31" t="s">
        <v>126</v>
      </c>
      <c r="E252" s="67">
        <v>2</v>
      </c>
      <c r="F252" s="26" t="s">
        <v>90</v>
      </c>
      <c r="G252" s="26" t="s">
        <v>16</v>
      </c>
      <c r="H252" s="27">
        <v>8</v>
      </c>
    </row>
    <row r="253" spans="1:8" x14ac:dyDescent="0.25">
      <c r="A253" s="24"/>
      <c r="B253" s="24"/>
      <c r="C253" s="30" t="s">
        <v>125</v>
      </c>
      <c r="D253" s="31" t="s">
        <v>126</v>
      </c>
      <c r="E253" s="67">
        <v>1441</v>
      </c>
      <c r="F253" s="26" t="s">
        <v>19</v>
      </c>
      <c r="G253" s="26" t="s">
        <v>20</v>
      </c>
      <c r="H253" s="27">
        <v>12</v>
      </c>
    </row>
    <row r="254" spans="1:8" x14ac:dyDescent="0.25">
      <c r="A254" s="24"/>
      <c r="B254" s="24"/>
      <c r="C254" s="30" t="s">
        <v>125</v>
      </c>
      <c r="D254" s="31" t="s">
        <v>126</v>
      </c>
      <c r="E254" s="67">
        <v>691</v>
      </c>
      <c r="F254" s="26" t="s">
        <v>38</v>
      </c>
      <c r="G254" s="26" t="s">
        <v>20</v>
      </c>
      <c r="H254" s="27">
        <v>9</v>
      </c>
    </row>
    <row r="255" spans="1:8" x14ac:dyDescent="0.25">
      <c r="A255" s="24"/>
      <c r="B255" s="24"/>
      <c r="C255" s="30" t="s">
        <v>125</v>
      </c>
      <c r="D255" s="31" t="s">
        <v>126</v>
      </c>
      <c r="E255" s="67">
        <v>63</v>
      </c>
      <c r="F255" s="26" t="s">
        <v>19</v>
      </c>
      <c r="G255" s="26" t="s">
        <v>20</v>
      </c>
      <c r="H255" s="27">
        <v>12</v>
      </c>
    </row>
    <row r="256" spans="1:8" x14ac:dyDescent="0.25">
      <c r="A256" s="24"/>
      <c r="B256" s="24"/>
      <c r="C256" s="30" t="s">
        <v>125</v>
      </c>
      <c r="D256" s="31" t="s">
        <v>126</v>
      </c>
      <c r="E256" s="67">
        <v>37</v>
      </c>
      <c r="F256" s="26" t="s">
        <v>38</v>
      </c>
      <c r="G256" s="26" t="s">
        <v>20</v>
      </c>
      <c r="H256" s="27">
        <v>9</v>
      </c>
    </row>
    <row r="257" spans="1:8" x14ac:dyDescent="0.25">
      <c r="A257" s="24"/>
      <c r="B257" s="24"/>
      <c r="C257" s="30" t="s">
        <v>125</v>
      </c>
      <c r="D257" s="31" t="s">
        <v>126</v>
      </c>
      <c r="E257" s="67">
        <v>26</v>
      </c>
      <c r="F257" s="26" t="s">
        <v>44</v>
      </c>
      <c r="G257" s="26" t="s">
        <v>20</v>
      </c>
      <c r="H257" s="27">
        <v>11</v>
      </c>
    </row>
    <row r="258" spans="1:8" x14ac:dyDescent="0.25">
      <c r="A258" s="24"/>
      <c r="B258" s="24"/>
      <c r="C258" s="30" t="s">
        <v>125</v>
      </c>
      <c r="D258" s="31" t="s">
        <v>126</v>
      </c>
      <c r="E258" s="67">
        <v>11</v>
      </c>
      <c r="F258" s="26" t="s">
        <v>31</v>
      </c>
      <c r="G258" s="26" t="s">
        <v>20</v>
      </c>
      <c r="H258" s="27">
        <v>8</v>
      </c>
    </row>
    <row r="259" spans="1:8" x14ac:dyDescent="0.25">
      <c r="A259" s="24"/>
      <c r="B259" s="24"/>
      <c r="C259" s="30" t="s">
        <v>125</v>
      </c>
      <c r="D259" s="31" t="s">
        <v>126</v>
      </c>
      <c r="E259" s="67">
        <v>9</v>
      </c>
      <c r="F259" s="26" t="s">
        <v>34</v>
      </c>
      <c r="G259" s="26" t="s">
        <v>20</v>
      </c>
      <c r="H259" s="27">
        <v>10</v>
      </c>
    </row>
    <row r="260" spans="1:8" x14ac:dyDescent="0.25">
      <c r="A260" s="24"/>
      <c r="B260" s="24"/>
      <c r="C260" s="30" t="s">
        <v>125</v>
      </c>
      <c r="D260" s="31" t="s">
        <v>126</v>
      </c>
      <c r="E260" s="67">
        <v>2</v>
      </c>
      <c r="F260" s="26" t="s">
        <v>34</v>
      </c>
      <c r="G260" s="26" t="s">
        <v>23</v>
      </c>
      <c r="H260" s="27">
        <v>7</v>
      </c>
    </row>
    <row r="261" spans="1:8" ht="25.5" x14ac:dyDescent="0.25">
      <c r="A261" s="24"/>
      <c r="B261" s="24"/>
      <c r="C261" s="30" t="s">
        <v>127</v>
      </c>
      <c r="D261" s="31" t="s">
        <v>128</v>
      </c>
      <c r="E261" s="67">
        <v>76</v>
      </c>
      <c r="F261" s="26" t="s">
        <v>89</v>
      </c>
      <c r="G261" s="26" t="s">
        <v>16</v>
      </c>
      <c r="H261" s="27">
        <v>9</v>
      </c>
    </row>
    <row r="262" spans="1:8" ht="25.5" x14ac:dyDescent="0.25">
      <c r="A262" s="24"/>
      <c r="B262" s="24"/>
      <c r="C262" s="30" t="s">
        <v>127</v>
      </c>
      <c r="D262" s="31" t="s">
        <v>128</v>
      </c>
      <c r="E262" s="67">
        <v>17</v>
      </c>
      <c r="F262" s="26" t="s">
        <v>90</v>
      </c>
      <c r="G262" s="26" t="s">
        <v>16</v>
      </c>
      <c r="H262" s="27">
        <v>8</v>
      </c>
    </row>
    <row r="263" spans="1:8" ht="25.5" x14ac:dyDescent="0.25">
      <c r="A263" s="24"/>
      <c r="B263" s="24"/>
      <c r="C263" s="30" t="s">
        <v>127</v>
      </c>
      <c r="D263" s="31" t="s">
        <v>128</v>
      </c>
      <c r="E263" s="67">
        <v>1</v>
      </c>
      <c r="F263" s="26" t="s">
        <v>90</v>
      </c>
      <c r="G263" s="26" t="s">
        <v>16</v>
      </c>
      <c r="H263" s="27">
        <v>8</v>
      </c>
    </row>
    <row r="264" spans="1:8" ht="25.5" x14ac:dyDescent="0.25">
      <c r="A264" s="24"/>
      <c r="B264" s="24"/>
      <c r="C264" s="30" t="s">
        <v>127</v>
      </c>
      <c r="D264" s="31" t="s">
        <v>128</v>
      </c>
      <c r="E264" s="67">
        <v>14</v>
      </c>
      <c r="F264" s="26" t="s">
        <v>41</v>
      </c>
      <c r="G264" s="26" t="s">
        <v>16</v>
      </c>
      <c r="H264" s="27">
        <v>7</v>
      </c>
    </row>
    <row r="265" spans="1:8" ht="25.5" x14ac:dyDescent="0.25">
      <c r="A265" s="24"/>
      <c r="B265" s="24"/>
      <c r="C265" s="30" t="s">
        <v>127</v>
      </c>
      <c r="D265" s="31" t="s">
        <v>128</v>
      </c>
      <c r="E265" s="67">
        <v>6</v>
      </c>
      <c r="F265" s="26" t="s">
        <v>71</v>
      </c>
      <c r="G265" s="26" t="s">
        <v>16</v>
      </c>
      <c r="H265" s="27">
        <v>6</v>
      </c>
    </row>
    <row r="266" spans="1:8" ht="25.5" x14ac:dyDescent="0.25">
      <c r="A266" s="24"/>
      <c r="B266" s="24"/>
      <c r="C266" s="30" t="s">
        <v>127</v>
      </c>
      <c r="D266" s="31" t="s">
        <v>128</v>
      </c>
      <c r="E266" s="67">
        <v>51</v>
      </c>
      <c r="F266" s="26" t="s">
        <v>93</v>
      </c>
      <c r="G266" s="26" t="s">
        <v>16</v>
      </c>
      <c r="H266" s="27">
        <v>5</v>
      </c>
    </row>
    <row r="267" spans="1:8" ht="25.5" x14ac:dyDescent="0.25">
      <c r="A267" s="24"/>
      <c r="B267" s="24"/>
      <c r="C267" s="30" t="s">
        <v>127</v>
      </c>
      <c r="D267" s="31" t="s">
        <v>128</v>
      </c>
      <c r="E267" s="67">
        <v>14</v>
      </c>
      <c r="F267" s="26" t="s">
        <v>93</v>
      </c>
      <c r="G267" s="26" t="s">
        <v>16</v>
      </c>
      <c r="H267" s="27">
        <v>5</v>
      </c>
    </row>
    <row r="268" spans="1:8" ht="25.5" x14ac:dyDescent="0.25">
      <c r="A268" s="24"/>
      <c r="B268" s="24"/>
      <c r="C268" s="30" t="s">
        <v>127</v>
      </c>
      <c r="D268" s="31" t="s">
        <v>128</v>
      </c>
      <c r="E268" s="67">
        <v>21</v>
      </c>
      <c r="F268" s="26" t="s">
        <v>43</v>
      </c>
      <c r="G268" s="26" t="s">
        <v>16</v>
      </c>
      <c r="H268" s="27">
        <v>3</v>
      </c>
    </row>
    <row r="269" spans="1:8" ht="25.5" x14ac:dyDescent="0.25">
      <c r="A269" s="24"/>
      <c r="B269" s="24"/>
      <c r="C269" s="30" t="s">
        <v>127</v>
      </c>
      <c r="D269" s="31" t="s">
        <v>128</v>
      </c>
      <c r="E269" s="67">
        <v>1</v>
      </c>
      <c r="F269" s="26" t="s">
        <v>16</v>
      </c>
      <c r="G269" s="26" t="s">
        <v>16</v>
      </c>
      <c r="H269" s="27">
        <v>1</v>
      </c>
    </row>
    <row r="270" spans="1:8" ht="25.5" x14ac:dyDescent="0.25">
      <c r="A270" s="24"/>
      <c r="B270" s="24"/>
      <c r="C270" s="30" t="s">
        <v>127</v>
      </c>
      <c r="D270" s="31" t="s">
        <v>128</v>
      </c>
      <c r="E270" s="67">
        <v>1</v>
      </c>
      <c r="F270" s="26" t="s">
        <v>16</v>
      </c>
      <c r="G270" s="26" t="s">
        <v>16</v>
      </c>
      <c r="H270" s="27">
        <v>1</v>
      </c>
    </row>
    <row r="271" spans="1:8" ht="25.5" x14ac:dyDescent="0.25">
      <c r="A271" s="24"/>
      <c r="B271" s="24"/>
      <c r="C271" s="30" t="s">
        <v>127</v>
      </c>
      <c r="D271" s="31" t="s">
        <v>128</v>
      </c>
      <c r="E271" s="67">
        <v>581</v>
      </c>
      <c r="F271" s="26" t="s">
        <v>19</v>
      </c>
      <c r="G271" s="26" t="s">
        <v>20</v>
      </c>
      <c r="H271" s="27">
        <v>12</v>
      </c>
    </row>
    <row r="272" spans="1:8" ht="25.5" x14ac:dyDescent="0.25">
      <c r="A272" s="24"/>
      <c r="B272" s="24"/>
      <c r="C272" s="30" t="s">
        <v>127</v>
      </c>
      <c r="D272" s="31" t="s">
        <v>128</v>
      </c>
      <c r="E272" s="67">
        <v>832</v>
      </c>
      <c r="F272" s="26" t="s">
        <v>19</v>
      </c>
      <c r="G272" s="26" t="s">
        <v>20</v>
      </c>
      <c r="H272" s="27">
        <v>12</v>
      </c>
    </row>
    <row r="273" spans="1:8" ht="25.5" x14ac:dyDescent="0.25">
      <c r="A273" s="24"/>
      <c r="B273" s="24"/>
      <c r="C273" s="30" t="s">
        <v>127</v>
      </c>
      <c r="D273" s="31" t="s">
        <v>128</v>
      </c>
      <c r="E273" s="67">
        <v>291</v>
      </c>
      <c r="F273" s="26" t="s">
        <v>19</v>
      </c>
      <c r="G273" s="26" t="s">
        <v>20</v>
      </c>
      <c r="H273" s="27">
        <v>12</v>
      </c>
    </row>
    <row r="274" spans="1:8" ht="25.5" x14ac:dyDescent="0.25">
      <c r="A274" s="24"/>
      <c r="B274" s="24"/>
      <c r="C274" s="30" t="s">
        <v>127</v>
      </c>
      <c r="D274" s="31" t="s">
        <v>128</v>
      </c>
      <c r="E274" s="67">
        <v>19</v>
      </c>
      <c r="F274" s="26" t="s">
        <v>44</v>
      </c>
      <c r="G274" s="26" t="s">
        <v>20</v>
      </c>
      <c r="H274" s="27">
        <v>11</v>
      </c>
    </row>
    <row r="275" spans="1:8" ht="25.5" x14ac:dyDescent="0.25">
      <c r="A275" s="24"/>
      <c r="B275" s="24"/>
      <c r="C275" s="30" t="s">
        <v>127</v>
      </c>
      <c r="D275" s="31" t="s">
        <v>128</v>
      </c>
      <c r="E275" s="67">
        <v>41</v>
      </c>
      <c r="F275" s="26" t="s">
        <v>34</v>
      </c>
      <c r="G275" s="26" t="s">
        <v>20</v>
      </c>
      <c r="H275" s="27">
        <v>10</v>
      </c>
    </row>
    <row r="276" spans="1:8" ht="25.5" x14ac:dyDescent="0.25">
      <c r="A276" s="24"/>
      <c r="B276" s="24"/>
      <c r="C276" s="30" t="s">
        <v>127</v>
      </c>
      <c r="D276" s="31" t="s">
        <v>128</v>
      </c>
      <c r="E276" s="67">
        <v>25</v>
      </c>
      <c r="F276" s="26" t="s">
        <v>38</v>
      </c>
      <c r="G276" s="26" t="s">
        <v>20</v>
      </c>
      <c r="H276" s="27">
        <v>9</v>
      </c>
    </row>
    <row r="277" spans="1:8" x14ac:dyDescent="0.25">
      <c r="A277" s="24"/>
      <c r="B277" s="24"/>
      <c r="C277" s="30" t="s">
        <v>129</v>
      </c>
      <c r="D277" s="31" t="s">
        <v>130</v>
      </c>
      <c r="E277" s="67">
        <v>143</v>
      </c>
      <c r="F277" s="26" t="s">
        <v>19</v>
      </c>
      <c r="G277" s="26" t="s">
        <v>20</v>
      </c>
      <c r="H277" s="27">
        <v>12</v>
      </c>
    </row>
    <row r="278" spans="1:8" x14ac:dyDescent="0.25">
      <c r="A278" s="24"/>
      <c r="B278" s="24"/>
      <c r="C278" s="30" t="s">
        <v>129</v>
      </c>
      <c r="D278" s="31" t="s">
        <v>130</v>
      </c>
      <c r="E278" s="67">
        <v>60</v>
      </c>
      <c r="F278" s="26" t="s">
        <v>19</v>
      </c>
      <c r="G278" s="26" t="s">
        <v>23</v>
      </c>
      <c r="H278" s="27">
        <v>9</v>
      </c>
    </row>
    <row r="279" spans="1:8" x14ac:dyDescent="0.25">
      <c r="A279" s="24"/>
      <c r="B279" s="24"/>
      <c r="C279" s="30" t="s">
        <v>129</v>
      </c>
      <c r="D279" s="31" t="s">
        <v>130</v>
      </c>
      <c r="E279" s="67">
        <v>1</v>
      </c>
      <c r="F279" s="26" t="s">
        <v>44</v>
      </c>
      <c r="G279" s="26" t="s">
        <v>20</v>
      </c>
      <c r="H279" s="27">
        <v>11</v>
      </c>
    </row>
    <row r="280" spans="1:8" x14ac:dyDescent="0.25">
      <c r="A280" s="34" t="s">
        <v>131</v>
      </c>
      <c r="B280" s="35"/>
      <c r="C280" s="35"/>
      <c r="D280" s="36"/>
      <c r="E280" s="37"/>
      <c r="F280" s="37"/>
      <c r="G280" s="37"/>
      <c r="H280" s="37"/>
    </row>
    <row r="281" spans="1:8" x14ac:dyDescent="0.25">
      <c r="A281" s="24"/>
      <c r="B281" s="24"/>
      <c r="C281" s="23" t="s">
        <v>132</v>
      </c>
      <c r="D281" s="31" t="s">
        <v>133</v>
      </c>
      <c r="E281" s="32">
        <f>1418-405</f>
        <v>1013</v>
      </c>
      <c r="F281" s="26" t="s">
        <v>19</v>
      </c>
      <c r="G281" s="26" t="s">
        <v>20</v>
      </c>
      <c r="H281" s="27">
        <v>12</v>
      </c>
    </row>
    <row r="282" spans="1:8" x14ac:dyDescent="0.25">
      <c r="A282" s="24"/>
      <c r="B282" s="24"/>
      <c r="C282" s="23" t="s">
        <v>132</v>
      </c>
      <c r="D282" s="31" t="s">
        <v>133</v>
      </c>
      <c r="E282" s="32">
        <v>410</v>
      </c>
      <c r="F282" s="26" t="s">
        <v>19</v>
      </c>
      <c r="G282" s="26" t="s">
        <v>23</v>
      </c>
      <c r="H282" s="27">
        <v>9</v>
      </c>
    </row>
    <row r="283" spans="1:8" x14ac:dyDescent="0.25">
      <c r="A283" s="24"/>
      <c r="B283" s="24"/>
      <c r="C283" s="23" t="s">
        <v>132</v>
      </c>
      <c r="D283" s="31" t="s">
        <v>133</v>
      </c>
      <c r="E283" s="24">
        <v>16</v>
      </c>
      <c r="F283" s="48" t="s">
        <v>38</v>
      </c>
      <c r="G283" s="26" t="s">
        <v>20</v>
      </c>
      <c r="H283" s="24">
        <v>9</v>
      </c>
    </row>
    <row r="284" spans="1:8" x14ac:dyDescent="0.25">
      <c r="A284" s="24"/>
      <c r="B284" s="24"/>
      <c r="C284" s="23" t="s">
        <v>132</v>
      </c>
      <c r="D284" s="31" t="s">
        <v>133</v>
      </c>
      <c r="E284" s="24">
        <v>4</v>
      </c>
      <c r="F284" s="48" t="s">
        <v>38</v>
      </c>
      <c r="G284" s="26" t="s">
        <v>23</v>
      </c>
      <c r="H284" s="22">
        <v>6</v>
      </c>
    </row>
    <row r="285" spans="1:8" x14ac:dyDescent="0.25">
      <c r="A285" s="24"/>
      <c r="B285" s="24"/>
      <c r="C285" s="23" t="s">
        <v>134</v>
      </c>
      <c r="D285" s="42" t="s">
        <v>135</v>
      </c>
      <c r="E285" s="24">
        <v>1253</v>
      </c>
      <c r="F285" s="48" t="s">
        <v>19</v>
      </c>
      <c r="G285" s="26" t="s">
        <v>20</v>
      </c>
      <c r="H285" s="27">
        <v>12</v>
      </c>
    </row>
    <row r="286" spans="1:8" x14ac:dyDescent="0.25">
      <c r="A286" s="24"/>
      <c r="B286" s="24"/>
      <c r="C286" s="23" t="s">
        <v>134</v>
      </c>
      <c r="D286" s="42" t="s">
        <v>135</v>
      </c>
      <c r="E286" s="24">
        <v>628</v>
      </c>
      <c r="F286" s="48" t="s">
        <v>19</v>
      </c>
      <c r="G286" s="26" t="s">
        <v>23</v>
      </c>
      <c r="H286" s="22">
        <v>9</v>
      </c>
    </row>
    <row r="287" spans="1:8" x14ac:dyDescent="0.25">
      <c r="A287" s="24"/>
      <c r="B287" s="24"/>
      <c r="C287" s="23" t="s">
        <v>136</v>
      </c>
      <c r="D287" s="42" t="s">
        <v>137</v>
      </c>
      <c r="E287" s="25">
        <v>1079</v>
      </c>
      <c r="F287" s="48" t="s">
        <v>19</v>
      </c>
      <c r="G287" s="26" t="s">
        <v>20</v>
      </c>
      <c r="H287" s="27">
        <v>12</v>
      </c>
    </row>
    <row r="288" spans="1:8" x14ac:dyDescent="0.25">
      <c r="A288" s="24"/>
      <c r="B288" s="24"/>
      <c r="C288" s="23" t="s">
        <v>136</v>
      </c>
      <c r="D288" s="42" t="s">
        <v>137</v>
      </c>
      <c r="E288" s="25">
        <f>630-179</f>
        <v>451</v>
      </c>
      <c r="F288" s="48" t="s">
        <v>19</v>
      </c>
      <c r="G288" s="26" t="s">
        <v>23</v>
      </c>
      <c r="H288" s="27">
        <v>9</v>
      </c>
    </row>
    <row r="289" spans="1:8" x14ac:dyDescent="0.25">
      <c r="A289" s="24"/>
      <c r="B289" s="24"/>
      <c r="C289" s="23" t="s">
        <v>136</v>
      </c>
      <c r="D289" s="42" t="s">
        <v>137</v>
      </c>
      <c r="E289" s="25">
        <v>4</v>
      </c>
      <c r="F289" s="48" t="s">
        <v>19</v>
      </c>
      <c r="G289" s="26" t="s">
        <v>20</v>
      </c>
      <c r="H289" s="69">
        <v>12</v>
      </c>
    </row>
    <row r="290" spans="1:8" x14ac:dyDescent="0.25">
      <c r="A290" s="24"/>
      <c r="B290" s="24"/>
      <c r="C290" s="23" t="s">
        <v>138</v>
      </c>
      <c r="D290" s="42" t="s">
        <v>139</v>
      </c>
      <c r="E290" s="25">
        <v>1288</v>
      </c>
      <c r="F290" s="48" t="s">
        <v>19</v>
      </c>
      <c r="G290" s="26" t="s">
        <v>20</v>
      </c>
      <c r="H290" s="69">
        <v>12</v>
      </c>
    </row>
    <row r="291" spans="1:8" x14ac:dyDescent="0.25">
      <c r="A291" s="24"/>
      <c r="B291" s="24"/>
      <c r="C291" s="23" t="s">
        <v>138</v>
      </c>
      <c r="D291" s="42" t="s">
        <v>139</v>
      </c>
      <c r="E291" s="25">
        <v>140</v>
      </c>
      <c r="F291" s="48" t="s">
        <v>19</v>
      </c>
      <c r="G291" s="26" t="s">
        <v>20</v>
      </c>
      <c r="H291" s="69">
        <v>9</v>
      </c>
    </row>
    <row r="292" spans="1:8" x14ac:dyDescent="0.25">
      <c r="A292" s="24"/>
      <c r="B292" s="24"/>
      <c r="C292" s="23" t="s">
        <v>140</v>
      </c>
      <c r="D292" s="42" t="s">
        <v>141</v>
      </c>
      <c r="E292" s="25">
        <v>723</v>
      </c>
      <c r="F292" s="26" t="s">
        <v>20</v>
      </c>
      <c r="G292" s="26" t="s">
        <v>20</v>
      </c>
      <c r="H292" s="69">
        <v>12</v>
      </c>
    </row>
    <row r="293" spans="1:8" x14ac:dyDescent="0.25">
      <c r="A293" s="24"/>
      <c r="B293" s="24"/>
      <c r="C293" s="23" t="s">
        <v>140</v>
      </c>
      <c r="D293" s="42" t="s">
        <v>141</v>
      </c>
      <c r="E293" s="25">
        <v>61</v>
      </c>
      <c r="F293" s="26" t="s">
        <v>20</v>
      </c>
      <c r="G293" s="26" t="s">
        <v>20</v>
      </c>
      <c r="H293" s="69">
        <v>9</v>
      </c>
    </row>
    <row r="294" spans="1:8" x14ac:dyDescent="0.25">
      <c r="A294" s="24"/>
      <c r="B294" s="24"/>
      <c r="C294" s="23" t="s">
        <v>140</v>
      </c>
      <c r="D294" s="42" t="s">
        <v>141</v>
      </c>
      <c r="E294" s="25">
        <v>1</v>
      </c>
      <c r="F294" s="48" t="s">
        <v>38</v>
      </c>
      <c r="G294" s="26" t="s">
        <v>20</v>
      </c>
      <c r="H294" s="69">
        <v>9</v>
      </c>
    </row>
    <row r="295" spans="1:8" x14ac:dyDescent="0.25">
      <c r="A295" s="24"/>
      <c r="B295" s="24"/>
      <c r="C295" s="23" t="s">
        <v>142</v>
      </c>
      <c r="D295" s="42" t="s">
        <v>143</v>
      </c>
      <c r="E295" s="25">
        <v>202</v>
      </c>
      <c r="F295" s="48" t="s">
        <v>43</v>
      </c>
      <c r="G295" s="48" t="s">
        <v>16</v>
      </c>
      <c r="H295" s="69">
        <v>3</v>
      </c>
    </row>
    <row r="296" spans="1:8" x14ac:dyDescent="0.25">
      <c r="A296" s="24"/>
      <c r="B296" s="24"/>
      <c r="C296" s="23" t="s">
        <v>142</v>
      </c>
      <c r="D296" s="42" t="s">
        <v>143</v>
      </c>
      <c r="E296" s="25">
        <v>24</v>
      </c>
      <c r="F296" s="48" t="s">
        <v>17</v>
      </c>
      <c r="G296" s="48" t="s">
        <v>16</v>
      </c>
      <c r="H296" s="69">
        <v>2</v>
      </c>
    </row>
    <row r="297" spans="1:8" x14ac:dyDescent="0.25">
      <c r="A297" s="24"/>
      <c r="B297" s="24"/>
      <c r="C297" s="23" t="s">
        <v>142</v>
      </c>
      <c r="D297" s="42" t="s">
        <v>143</v>
      </c>
      <c r="E297" s="25">
        <v>29</v>
      </c>
      <c r="F297" s="48" t="s">
        <v>16</v>
      </c>
      <c r="G297" s="48" t="s">
        <v>16</v>
      </c>
      <c r="H297" s="69">
        <v>1</v>
      </c>
    </row>
    <row r="298" spans="1:8" x14ac:dyDescent="0.25">
      <c r="A298" s="24"/>
      <c r="B298" s="24"/>
      <c r="C298" s="23" t="s">
        <v>142</v>
      </c>
      <c r="D298" s="42" t="s">
        <v>143</v>
      </c>
      <c r="E298" s="25">
        <v>966</v>
      </c>
      <c r="F298" s="48" t="s">
        <v>19</v>
      </c>
      <c r="G298" s="26" t="s">
        <v>20</v>
      </c>
      <c r="H298" s="69">
        <v>12</v>
      </c>
    </row>
    <row r="299" spans="1:8" ht="25.5" x14ac:dyDescent="0.25">
      <c r="A299" s="24"/>
      <c r="B299" s="24"/>
      <c r="C299" s="23" t="s">
        <v>144</v>
      </c>
      <c r="D299" s="42" t="s">
        <v>145</v>
      </c>
      <c r="E299" s="25">
        <v>3</v>
      </c>
      <c r="F299" s="48" t="s">
        <v>17</v>
      </c>
      <c r="G299" s="48" t="s">
        <v>16</v>
      </c>
      <c r="H299" s="69">
        <v>2</v>
      </c>
    </row>
    <row r="300" spans="1:8" ht="25.5" x14ac:dyDescent="0.25">
      <c r="A300" s="24"/>
      <c r="B300" s="24"/>
      <c r="C300" s="23" t="s">
        <v>144</v>
      </c>
      <c r="D300" s="42" t="s">
        <v>145</v>
      </c>
      <c r="E300" s="25">
        <v>892</v>
      </c>
      <c r="F300" s="48" t="s">
        <v>19</v>
      </c>
      <c r="G300" s="26" t="s">
        <v>20</v>
      </c>
      <c r="H300" s="69">
        <v>12</v>
      </c>
    </row>
    <row r="301" spans="1:8" ht="25.5" x14ac:dyDescent="0.25">
      <c r="A301" s="24"/>
      <c r="B301" s="24"/>
      <c r="C301" s="23" t="s">
        <v>144</v>
      </c>
      <c r="D301" s="42" t="s">
        <v>145</v>
      </c>
      <c r="E301" s="25">
        <v>317</v>
      </c>
      <c r="F301" s="48" t="s">
        <v>44</v>
      </c>
      <c r="G301" s="26" t="s">
        <v>20</v>
      </c>
      <c r="H301" s="69">
        <v>11</v>
      </c>
    </row>
    <row r="302" spans="1:8" ht="25.5" x14ac:dyDescent="0.25">
      <c r="A302" s="24"/>
      <c r="B302" s="24"/>
      <c r="C302" s="23" t="s">
        <v>144</v>
      </c>
      <c r="D302" s="42" t="s">
        <v>145</v>
      </c>
      <c r="E302" s="25">
        <v>23</v>
      </c>
      <c r="F302" s="48" t="s">
        <v>34</v>
      </c>
      <c r="G302" s="26" t="s">
        <v>20</v>
      </c>
      <c r="H302" s="69">
        <v>10</v>
      </c>
    </row>
    <row r="303" spans="1:8" ht="25.5" x14ac:dyDescent="0.25">
      <c r="A303" s="24"/>
      <c r="B303" s="24"/>
      <c r="C303" s="23" t="s">
        <v>144</v>
      </c>
      <c r="D303" s="42" t="s">
        <v>145</v>
      </c>
      <c r="E303" s="25">
        <v>12</v>
      </c>
      <c r="F303" s="48" t="s">
        <v>38</v>
      </c>
      <c r="G303" s="26" t="s">
        <v>20</v>
      </c>
      <c r="H303" s="69">
        <v>9</v>
      </c>
    </row>
    <row r="304" spans="1:8" ht="25.5" x14ac:dyDescent="0.25">
      <c r="A304" s="24"/>
      <c r="B304" s="24"/>
      <c r="C304" s="23" t="s">
        <v>144</v>
      </c>
      <c r="D304" s="42" t="s">
        <v>145</v>
      </c>
      <c r="E304" s="25">
        <v>9</v>
      </c>
      <c r="F304" s="48" t="s">
        <v>31</v>
      </c>
      <c r="G304" s="26" t="s">
        <v>20</v>
      </c>
      <c r="H304" s="69">
        <v>8</v>
      </c>
    </row>
    <row r="305" spans="1:8" x14ac:dyDescent="0.25">
      <c r="A305" s="24"/>
      <c r="B305" s="24"/>
      <c r="C305" s="24" t="s">
        <v>146</v>
      </c>
      <c r="D305" s="42" t="s">
        <v>147</v>
      </c>
      <c r="E305" s="25">
        <v>77</v>
      </c>
      <c r="F305" s="48" t="s">
        <v>19</v>
      </c>
      <c r="G305" s="26" t="s">
        <v>20</v>
      </c>
      <c r="H305" s="69">
        <v>12</v>
      </c>
    </row>
    <row r="306" spans="1:8" x14ac:dyDescent="0.25">
      <c r="A306" s="34" t="s">
        <v>148</v>
      </c>
      <c r="B306" s="35"/>
      <c r="C306" s="35"/>
      <c r="D306" s="36"/>
      <c r="E306" s="37"/>
      <c r="F306" s="37"/>
      <c r="G306" s="37"/>
      <c r="H306" s="37"/>
    </row>
    <row r="307" spans="1:8" x14ac:dyDescent="0.25">
      <c r="A307" s="24"/>
      <c r="B307" s="24"/>
      <c r="C307" s="70" t="s">
        <v>149</v>
      </c>
      <c r="D307" s="22" t="s">
        <v>150</v>
      </c>
      <c r="E307" s="25">
        <v>1349</v>
      </c>
      <c r="F307" s="28" t="s">
        <v>19</v>
      </c>
      <c r="G307" s="28" t="s">
        <v>20</v>
      </c>
      <c r="H307" s="27">
        <f t="shared" ref="H307:H327" si="2">LEFT(G307,2)-LEFT(F307,2)+1</f>
        <v>12</v>
      </c>
    </row>
    <row r="308" spans="1:8" x14ac:dyDescent="0.25">
      <c r="A308" s="24"/>
      <c r="B308" s="24"/>
      <c r="C308" s="70" t="s">
        <v>149</v>
      </c>
      <c r="D308" s="22" t="s">
        <v>150</v>
      </c>
      <c r="E308" s="25">
        <v>82</v>
      </c>
      <c r="F308" s="28" t="s">
        <v>19</v>
      </c>
      <c r="G308" s="28" t="s">
        <v>20</v>
      </c>
      <c r="H308" s="27">
        <f t="shared" si="2"/>
        <v>12</v>
      </c>
    </row>
    <row r="309" spans="1:8" s="41" customFormat="1" ht="14.25" x14ac:dyDescent="0.25">
      <c r="A309" s="24"/>
      <c r="B309" s="24"/>
      <c r="C309" s="70" t="s">
        <v>149</v>
      </c>
      <c r="D309" s="22" t="s">
        <v>150</v>
      </c>
      <c r="E309" s="25">
        <v>14</v>
      </c>
      <c r="F309" s="28" t="s">
        <v>19</v>
      </c>
      <c r="G309" s="28" t="s">
        <v>20</v>
      </c>
      <c r="H309" s="27">
        <f t="shared" si="2"/>
        <v>12</v>
      </c>
    </row>
    <row r="310" spans="1:8" x14ac:dyDescent="0.25">
      <c r="A310" s="55"/>
      <c r="B310" s="55"/>
      <c r="C310" s="70" t="s">
        <v>149</v>
      </c>
      <c r="D310" s="22" t="s">
        <v>150</v>
      </c>
      <c r="E310" s="25">
        <v>32</v>
      </c>
      <c r="F310" s="28" t="s">
        <v>38</v>
      </c>
      <c r="G310" s="28" t="s">
        <v>20</v>
      </c>
      <c r="H310" s="27">
        <f t="shared" si="2"/>
        <v>9</v>
      </c>
    </row>
    <row r="311" spans="1:8" x14ac:dyDescent="0.25">
      <c r="A311" s="55"/>
      <c r="B311" s="55"/>
      <c r="C311" s="70" t="s">
        <v>149</v>
      </c>
      <c r="D311" s="22" t="s">
        <v>150</v>
      </c>
      <c r="E311" s="25">
        <v>3</v>
      </c>
      <c r="F311" s="28" t="s">
        <v>38</v>
      </c>
      <c r="G311" s="28" t="s">
        <v>20</v>
      </c>
      <c r="H311" s="27">
        <f t="shared" si="2"/>
        <v>9</v>
      </c>
    </row>
    <row r="312" spans="1:8" x14ac:dyDescent="0.25">
      <c r="A312" s="55"/>
      <c r="B312" s="55"/>
      <c r="C312" s="70" t="s">
        <v>149</v>
      </c>
      <c r="D312" s="22" t="s">
        <v>150</v>
      </c>
      <c r="E312" s="25">
        <v>7</v>
      </c>
      <c r="F312" s="28" t="s">
        <v>38</v>
      </c>
      <c r="G312" s="28" t="s">
        <v>20</v>
      </c>
      <c r="H312" s="27">
        <f t="shared" si="2"/>
        <v>9</v>
      </c>
    </row>
    <row r="313" spans="1:8" x14ac:dyDescent="0.25">
      <c r="A313" s="55"/>
      <c r="B313" s="55"/>
      <c r="C313" s="70" t="s">
        <v>151</v>
      </c>
      <c r="D313" s="22" t="s">
        <v>152</v>
      </c>
      <c r="E313" s="32">
        <v>720</v>
      </c>
      <c r="F313" s="28" t="s">
        <v>19</v>
      </c>
      <c r="G313" s="28" t="s">
        <v>20</v>
      </c>
      <c r="H313" s="27">
        <f t="shared" si="2"/>
        <v>12</v>
      </c>
    </row>
    <row r="314" spans="1:8" x14ac:dyDescent="0.25">
      <c r="A314" s="55"/>
      <c r="B314" s="55"/>
      <c r="C314" s="70" t="s">
        <v>151</v>
      </c>
      <c r="D314" s="22" t="s">
        <v>152</v>
      </c>
      <c r="E314" s="32">
        <v>265</v>
      </c>
      <c r="F314" s="28" t="s">
        <v>19</v>
      </c>
      <c r="G314" s="71" t="s">
        <v>23</v>
      </c>
      <c r="H314" s="27">
        <f t="shared" si="2"/>
        <v>9</v>
      </c>
    </row>
    <row r="315" spans="1:8" x14ac:dyDescent="0.25">
      <c r="A315" s="22"/>
      <c r="B315" s="22"/>
      <c r="C315" s="70" t="s">
        <v>153</v>
      </c>
      <c r="D315" s="22" t="s">
        <v>154</v>
      </c>
      <c r="E315" s="32">
        <v>1</v>
      </c>
      <c r="F315" s="28" t="s">
        <v>17</v>
      </c>
      <c r="G315" s="28" t="s">
        <v>16</v>
      </c>
      <c r="H315" s="27">
        <f t="shared" si="2"/>
        <v>2</v>
      </c>
    </row>
    <row r="316" spans="1:8" x14ac:dyDescent="0.25">
      <c r="A316" s="22"/>
      <c r="B316" s="22"/>
      <c r="C316" s="70" t="s">
        <v>153</v>
      </c>
      <c r="D316" s="22" t="s">
        <v>154</v>
      </c>
      <c r="E316" s="32">
        <v>1175</v>
      </c>
      <c r="F316" s="28" t="s">
        <v>19</v>
      </c>
      <c r="G316" s="28" t="s">
        <v>20</v>
      </c>
      <c r="H316" s="27">
        <f t="shared" si="2"/>
        <v>12</v>
      </c>
    </row>
    <row r="317" spans="1:8" x14ac:dyDescent="0.25">
      <c r="A317" s="22"/>
      <c r="B317" s="22"/>
      <c r="C317" s="70" t="s">
        <v>153</v>
      </c>
      <c r="D317" s="22" t="s">
        <v>154</v>
      </c>
      <c r="E317" s="32">
        <v>532</v>
      </c>
      <c r="F317" s="28" t="s">
        <v>19</v>
      </c>
      <c r="G317" s="28" t="s">
        <v>23</v>
      </c>
      <c r="H317" s="27">
        <f t="shared" si="2"/>
        <v>9</v>
      </c>
    </row>
    <row r="318" spans="1:8" x14ac:dyDescent="0.25">
      <c r="A318" s="22"/>
      <c r="B318" s="22"/>
      <c r="C318" s="70" t="s">
        <v>153</v>
      </c>
      <c r="D318" s="22" t="s">
        <v>154</v>
      </c>
      <c r="E318" s="32">
        <v>6</v>
      </c>
      <c r="F318" s="28" t="s">
        <v>19</v>
      </c>
      <c r="G318" s="28" t="s">
        <v>20</v>
      </c>
      <c r="H318" s="27">
        <f t="shared" si="2"/>
        <v>12</v>
      </c>
    </row>
    <row r="319" spans="1:8" x14ac:dyDescent="0.25">
      <c r="A319" s="22"/>
      <c r="B319" s="22"/>
      <c r="C319" s="70" t="s">
        <v>153</v>
      </c>
      <c r="D319" s="22" t="s">
        <v>154</v>
      </c>
      <c r="E319" s="32">
        <v>12</v>
      </c>
      <c r="F319" s="28" t="s">
        <v>19</v>
      </c>
      <c r="G319" s="28" t="s">
        <v>23</v>
      </c>
      <c r="H319" s="27">
        <f t="shared" si="2"/>
        <v>9</v>
      </c>
    </row>
    <row r="320" spans="1:8" x14ac:dyDescent="0.25">
      <c r="A320" s="22"/>
      <c r="B320" s="22"/>
      <c r="C320" s="70" t="s">
        <v>153</v>
      </c>
      <c r="D320" s="22" t="s">
        <v>154</v>
      </c>
      <c r="E320" s="32">
        <v>5</v>
      </c>
      <c r="F320" s="28" t="s">
        <v>19</v>
      </c>
      <c r="G320" s="28" t="s">
        <v>20</v>
      </c>
      <c r="H320" s="27">
        <f t="shared" si="2"/>
        <v>12</v>
      </c>
    </row>
    <row r="321" spans="1:8" x14ac:dyDescent="0.25">
      <c r="A321" s="22"/>
      <c r="B321" s="22"/>
      <c r="C321" s="70" t="s">
        <v>153</v>
      </c>
      <c r="D321" s="22" t="s">
        <v>154</v>
      </c>
      <c r="E321" s="32">
        <v>4</v>
      </c>
      <c r="F321" s="28" t="s">
        <v>19</v>
      </c>
      <c r="G321" s="28" t="s">
        <v>23</v>
      </c>
      <c r="H321" s="27">
        <f t="shared" si="2"/>
        <v>9</v>
      </c>
    </row>
    <row r="322" spans="1:8" x14ac:dyDescent="0.25">
      <c r="A322" s="22"/>
      <c r="B322" s="22"/>
      <c r="C322" s="70" t="s">
        <v>153</v>
      </c>
      <c r="D322" s="22" t="s">
        <v>154</v>
      </c>
      <c r="E322" s="32">
        <v>3</v>
      </c>
      <c r="F322" s="28" t="s">
        <v>19</v>
      </c>
      <c r="G322" s="28" t="s">
        <v>20</v>
      </c>
      <c r="H322" s="27">
        <f t="shared" si="2"/>
        <v>12</v>
      </c>
    </row>
    <row r="323" spans="1:8" x14ac:dyDescent="0.25">
      <c r="A323" s="22"/>
      <c r="B323" s="22"/>
      <c r="C323" s="70" t="s">
        <v>153</v>
      </c>
      <c r="D323" s="22" t="s">
        <v>154</v>
      </c>
      <c r="E323" s="32">
        <v>1</v>
      </c>
      <c r="F323" s="28" t="s">
        <v>34</v>
      </c>
      <c r="G323" s="28" t="s">
        <v>30</v>
      </c>
      <c r="H323" s="27">
        <f t="shared" si="2"/>
        <v>9</v>
      </c>
    </row>
    <row r="324" spans="1:8" x14ac:dyDescent="0.25">
      <c r="A324" s="22"/>
      <c r="B324" s="22"/>
      <c r="C324" s="70" t="s">
        <v>153</v>
      </c>
      <c r="D324" s="22" t="s">
        <v>154</v>
      </c>
      <c r="E324" s="32">
        <v>1</v>
      </c>
      <c r="F324" s="28" t="s">
        <v>38</v>
      </c>
      <c r="G324" s="28" t="s">
        <v>20</v>
      </c>
      <c r="H324" s="27">
        <f t="shared" si="2"/>
        <v>9</v>
      </c>
    </row>
    <row r="325" spans="1:8" x14ac:dyDescent="0.25">
      <c r="A325" s="22"/>
      <c r="B325" s="22"/>
      <c r="C325" s="70" t="s">
        <v>153</v>
      </c>
      <c r="D325" s="22" t="s">
        <v>154</v>
      </c>
      <c r="E325" s="32">
        <v>1</v>
      </c>
      <c r="F325" s="28" t="s">
        <v>38</v>
      </c>
      <c r="G325" s="28" t="s">
        <v>20</v>
      </c>
      <c r="H325" s="27">
        <f t="shared" si="2"/>
        <v>9</v>
      </c>
    </row>
    <row r="326" spans="1:8" x14ac:dyDescent="0.25">
      <c r="A326" s="22"/>
      <c r="B326" s="22"/>
      <c r="C326" s="70" t="s">
        <v>153</v>
      </c>
      <c r="D326" s="22" t="s">
        <v>154</v>
      </c>
      <c r="E326" s="32">
        <v>1</v>
      </c>
      <c r="F326" s="28" t="s">
        <v>38</v>
      </c>
      <c r="G326" s="28" t="s">
        <v>20</v>
      </c>
      <c r="H326" s="27">
        <f t="shared" si="2"/>
        <v>9</v>
      </c>
    </row>
    <row r="327" spans="1:8" x14ac:dyDescent="0.25">
      <c r="A327" s="22"/>
      <c r="B327" s="22"/>
      <c r="C327" s="70" t="s">
        <v>153</v>
      </c>
      <c r="D327" s="22" t="s">
        <v>154</v>
      </c>
      <c r="E327" s="32">
        <v>4</v>
      </c>
      <c r="F327" s="28" t="s">
        <v>19</v>
      </c>
      <c r="G327" s="28" t="s">
        <v>23</v>
      </c>
      <c r="H327" s="27">
        <f t="shared" si="2"/>
        <v>9</v>
      </c>
    </row>
    <row r="328" spans="1:8" x14ac:dyDescent="0.25">
      <c r="A328" s="22"/>
      <c r="B328" s="22"/>
      <c r="C328" s="30" t="s">
        <v>155</v>
      </c>
      <c r="D328" s="72" t="s">
        <v>156</v>
      </c>
      <c r="E328" s="32">
        <v>752</v>
      </c>
      <c r="F328" s="26" t="s">
        <v>19</v>
      </c>
      <c r="G328" s="26" t="s">
        <v>20</v>
      </c>
      <c r="H328" s="27">
        <v>12</v>
      </c>
    </row>
    <row r="329" spans="1:8" x14ac:dyDescent="0.25">
      <c r="A329" s="22"/>
      <c r="B329" s="22"/>
      <c r="C329" s="30" t="s">
        <v>155</v>
      </c>
      <c r="D329" s="72" t="s">
        <v>156</v>
      </c>
      <c r="E329" s="32">
        <v>346</v>
      </c>
      <c r="F329" s="26" t="s">
        <v>19</v>
      </c>
      <c r="G329" s="26" t="s">
        <v>23</v>
      </c>
      <c r="H329" s="27">
        <v>9</v>
      </c>
    </row>
    <row r="330" spans="1:8" x14ac:dyDescent="0.25">
      <c r="A330" s="55"/>
      <c r="B330" s="55"/>
      <c r="C330" s="30" t="s">
        <v>155</v>
      </c>
      <c r="D330" s="72" t="s">
        <v>156</v>
      </c>
      <c r="E330" s="32">
        <v>93</v>
      </c>
      <c r="F330" s="26" t="s">
        <v>19</v>
      </c>
      <c r="G330" s="26" t="s">
        <v>20</v>
      </c>
      <c r="H330" s="27">
        <v>12</v>
      </c>
    </row>
    <row r="331" spans="1:8" x14ac:dyDescent="0.25">
      <c r="A331" s="55"/>
      <c r="B331" s="55"/>
      <c r="C331" s="30" t="s">
        <v>155</v>
      </c>
      <c r="D331" s="72" t="s">
        <v>156</v>
      </c>
      <c r="E331" s="32">
        <v>32</v>
      </c>
      <c r="F331" s="26" t="s">
        <v>19</v>
      </c>
      <c r="G331" s="26" t="s">
        <v>23</v>
      </c>
      <c r="H331" s="27">
        <v>9</v>
      </c>
    </row>
    <row r="332" spans="1:8" x14ac:dyDescent="0.25">
      <c r="A332" s="55"/>
      <c r="B332" s="55"/>
      <c r="C332" s="30" t="s">
        <v>155</v>
      </c>
      <c r="D332" s="72" t="s">
        <v>156</v>
      </c>
      <c r="E332" s="32">
        <v>43</v>
      </c>
      <c r="F332" s="26" t="s">
        <v>19</v>
      </c>
      <c r="G332" s="26" t="s">
        <v>20</v>
      </c>
      <c r="H332" s="27">
        <v>12</v>
      </c>
    </row>
    <row r="333" spans="1:8" x14ac:dyDescent="0.25">
      <c r="A333" s="55"/>
      <c r="B333" s="55"/>
      <c r="C333" s="30" t="s">
        <v>155</v>
      </c>
      <c r="D333" s="72" t="s">
        <v>156</v>
      </c>
      <c r="E333" s="32">
        <v>1</v>
      </c>
      <c r="F333" s="26" t="s">
        <v>19</v>
      </c>
      <c r="G333" s="26" t="s">
        <v>18</v>
      </c>
      <c r="H333" s="27">
        <v>10</v>
      </c>
    </row>
    <row r="334" spans="1:8" x14ac:dyDescent="0.25">
      <c r="A334" s="22"/>
      <c r="B334" s="22"/>
      <c r="C334" s="30" t="s">
        <v>155</v>
      </c>
      <c r="D334" s="72" t="s">
        <v>156</v>
      </c>
      <c r="E334" s="32">
        <v>20</v>
      </c>
      <c r="F334" s="26" t="s">
        <v>19</v>
      </c>
      <c r="G334" s="26" t="s">
        <v>23</v>
      </c>
      <c r="H334" s="27">
        <v>9</v>
      </c>
    </row>
    <row r="335" spans="1:8" x14ac:dyDescent="0.25">
      <c r="A335" s="22"/>
      <c r="B335" s="22"/>
      <c r="C335" s="30" t="s">
        <v>155</v>
      </c>
      <c r="D335" s="72" t="s">
        <v>156</v>
      </c>
      <c r="E335" s="32">
        <v>6</v>
      </c>
      <c r="F335" s="26" t="s">
        <v>38</v>
      </c>
      <c r="G335" s="26" t="s">
        <v>20</v>
      </c>
      <c r="H335" s="27">
        <v>9</v>
      </c>
    </row>
    <row r="336" spans="1:8" x14ac:dyDescent="0.25">
      <c r="A336" s="24"/>
      <c r="B336" s="24"/>
      <c r="C336" s="30" t="s">
        <v>157</v>
      </c>
      <c r="D336" s="72" t="s">
        <v>158</v>
      </c>
      <c r="E336" s="32">
        <v>421</v>
      </c>
      <c r="F336" s="73" t="s">
        <v>19</v>
      </c>
      <c r="G336" s="73" t="s">
        <v>23</v>
      </c>
      <c r="H336" s="27">
        <v>9</v>
      </c>
    </row>
    <row r="337" spans="1:8" x14ac:dyDescent="0.25">
      <c r="A337" s="55"/>
      <c r="B337" s="55"/>
      <c r="C337" s="30" t="s">
        <v>157</v>
      </c>
      <c r="D337" s="72" t="s">
        <v>158</v>
      </c>
      <c r="E337" s="32">
        <v>840</v>
      </c>
      <c r="F337" s="73" t="s">
        <v>19</v>
      </c>
      <c r="G337" s="73" t="s">
        <v>20</v>
      </c>
      <c r="H337" s="27">
        <v>12</v>
      </c>
    </row>
    <row r="338" spans="1:8" x14ac:dyDescent="0.25">
      <c r="A338" s="55"/>
      <c r="B338" s="55"/>
      <c r="C338" s="30" t="s">
        <v>157</v>
      </c>
      <c r="D338" s="72" t="s">
        <v>158</v>
      </c>
      <c r="E338" s="32">
        <v>103</v>
      </c>
      <c r="F338" s="73" t="s">
        <v>19</v>
      </c>
      <c r="G338" s="73" t="s">
        <v>23</v>
      </c>
      <c r="H338" s="27">
        <v>9</v>
      </c>
    </row>
    <row r="339" spans="1:8" x14ac:dyDescent="0.25">
      <c r="A339" s="55"/>
      <c r="B339" s="55"/>
      <c r="C339" s="30" t="s">
        <v>157</v>
      </c>
      <c r="D339" s="72" t="s">
        <v>158</v>
      </c>
      <c r="E339" s="32">
        <v>134</v>
      </c>
      <c r="F339" s="73" t="s">
        <v>19</v>
      </c>
      <c r="G339" s="73" t="s">
        <v>20</v>
      </c>
      <c r="H339" s="27">
        <v>12</v>
      </c>
    </row>
    <row r="340" spans="1:8" x14ac:dyDescent="0.25">
      <c r="A340" s="55"/>
      <c r="B340" s="55"/>
      <c r="C340" s="30" t="s">
        <v>157</v>
      </c>
      <c r="D340" s="72" t="s">
        <v>158</v>
      </c>
      <c r="E340" s="32">
        <v>2</v>
      </c>
      <c r="F340" s="73" t="s">
        <v>19</v>
      </c>
      <c r="G340" s="73" t="s">
        <v>23</v>
      </c>
      <c r="H340" s="27">
        <v>9</v>
      </c>
    </row>
    <row r="341" spans="1:8" x14ac:dyDescent="0.25">
      <c r="A341" s="55"/>
      <c r="B341" s="55"/>
      <c r="C341" s="30" t="s">
        <v>157</v>
      </c>
      <c r="D341" s="72" t="s">
        <v>158</v>
      </c>
      <c r="E341" s="32">
        <v>1</v>
      </c>
      <c r="F341" s="73" t="s">
        <v>19</v>
      </c>
      <c r="G341" s="73" t="s">
        <v>20</v>
      </c>
      <c r="H341" s="27">
        <v>12</v>
      </c>
    </row>
    <row r="342" spans="1:8" x14ac:dyDescent="0.25">
      <c r="A342" s="55"/>
      <c r="B342" s="55"/>
      <c r="C342" s="30" t="s">
        <v>157</v>
      </c>
      <c r="D342" s="72" t="s">
        <v>158</v>
      </c>
      <c r="E342" s="32">
        <v>1</v>
      </c>
      <c r="F342" s="73" t="s">
        <v>19</v>
      </c>
      <c r="G342" s="73" t="s">
        <v>23</v>
      </c>
      <c r="H342" s="27">
        <v>9</v>
      </c>
    </row>
    <row r="343" spans="1:8" x14ac:dyDescent="0.25">
      <c r="A343" s="55"/>
      <c r="B343" s="55"/>
      <c r="C343" s="30" t="s">
        <v>157</v>
      </c>
      <c r="D343" s="72" t="s">
        <v>158</v>
      </c>
      <c r="E343" s="32">
        <v>1</v>
      </c>
      <c r="F343" s="73" t="s">
        <v>19</v>
      </c>
      <c r="G343" s="73" t="s">
        <v>20</v>
      </c>
      <c r="H343" s="27">
        <v>12</v>
      </c>
    </row>
    <row r="344" spans="1:8" x14ac:dyDescent="0.25">
      <c r="A344" s="55"/>
      <c r="B344" s="55"/>
      <c r="C344" s="30" t="s">
        <v>157</v>
      </c>
      <c r="D344" s="72" t="s">
        <v>158</v>
      </c>
      <c r="E344" s="32">
        <v>1</v>
      </c>
      <c r="F344" s="74" t="s">
        <v>44</v>
      </c>
      <c r="G344" s="74" t="s">
        <v>20</v>
      </c>
      <c r="H344" s="27">
        <v>11</v>
      </c>
    </row>
    <row r="345" spans="1:8" x14ac:dyDescent="0.25">
      <c r="A345" s="55"/>
      <c r="B345" s="55"/>
      <c r="C345" s="30" t="s">
        <v>159</v>
      </c>
      <c r="D345" s="31" t="s">
        <v>160</v>
      </c>
      <c r="E345" s="32">
        <v>745</v>
      </c>
      <c r="F345" s="73" t="s">
        <v>19</v>
      </c>
      <c r="G345" s="73" t="s">
        <v>20</v>
      </c>
      <c r="H345" s="27">
        <v>12</v>
      </c>
    </row>
    <row r="346" spans="1:8" x14ac:dyDescent="0.25">
      <c r="A346" s="55"/>
      <c r="B346" s="55"/>
      <c r="C346" s="30" t="s">
        <v>159</v>
      </c>
      <c r="D346" s="31" t="s">
        <v>160</v>
      </c>
      <c r="E346" s="32">
        <v>104</v>
      </c>
      <c r="F346" s="73" t="s">
        <v>19</v>
      </c>
      <c r="G346" s="73" t="s">
        <v>20</v>
      </c>
      <c r="H346" s="27">
        <v>12</v>
      </c>
    </row>
    <row r="347" spans="1:8" x14ac:dyDescent="0.25">
      <c r="A347" s="55"/>
      <c r="B347" s="55"/>
      <c r="C347" s="30" t="s">
        <v>159</v>
      </c>
      <c r="D347" s="31" t="s">
        <v>160</v>
      </c>
      <c r="E347" s="32">
        <v>17</v>
      </c>
      <c r="F347" s="73" t="s">
        <v>44</v>
      </c>
      <c r="G347" s="73" t="s">
        <v>20</v>
      </c>
      <c r="H347" s="27">
        <v>11</v>
      </c>
    </row>
    <row r="348" spans="1:8" x14ac:dyDescent="0.25">
      <c r="A348" s="55"/>
      <c r="B348" s="55"/>
      <c r="C348" s="30" t="s">
        <v>159</v>
      </c>
      <c r="D348" s="31" t="s">
        <v>160</v>
      </c>
      <c r="E348" s="32">
        <v>17</v>
      </c>
      <c r="F348" s="73" t="s">
        <v>19</v>
      </c>
      <c r="G348" s="73" t="s">
        <v>20</v>
      </c>
      <c r="H348" s="27">
        <v>12</v>
      </c>
    </row>
    <row r="349" spans="1:8" x14ac:dyDescent="0.25">
      <c r="A349" s="55"/>
      <c r="B349" s="55"/>
      <c r="C349" s="30" t="s">
        <v>159</v>
      </c>
      <c r="D349" s="31" t="s">
        <v>160</v>
      </c>
      <c r="E349" s="32">
        <v>15</v>
      </c>
      <c r="F349" s="73" t="s">
        <v>38</v>
      </c>
      <c r="G349" s="73" t="s">
        <v>20</v>
      </c>
      <c r="H349" s="27">
        <v>9</v>
      </c>
    </row>
    <row r="350" spans="1:8" x14ac:dyDescent="0.25">
      <c r="A350" s="34" t="s">
        <v>161</v>
      </c>
      <c r="B350" s="35"/>
      <c r="C350" s="35"/>
      <c r="D350" s="36"/>
      <c r="E350" s="37"/>
      <c r="F350" s="37"/>
      <c r="G350" s="37"/>
      <c r="H350" s="37"/>
    </row>
    <row r="351" spans="1:8" x14ac:dyDescent="0.25">
      <c r="A351" s="55"/>
      <c r="B351" s="55"/>
      <c r="C351" s="75" t="s">
        <v>162</v>
      </c>
      <c r="D351" s="76" t="s">
        <v>163</v>
      </c>
      <c r="E351" s="32">
        <v>168</v>
      </c>
      <c r="F351" s="26" t="s">
        <v>43</v>
      </c>
      <c r="G351" s="26" t="s">
        <v>20</v>
      </c>
      <c r="H351" s="77">
        <f t="shared" ref="H351:H414" si="3">(RIGHT(G351,4)*12+LEFT(G351,2)) - (RIGHT(F351,4)*12+LEFT(F351,2)) +1</f>
        <v>15</v>
      </c>
    </row>
    <row r="352" spans="1:8" x14ac:dyDescent="0.25">
      <c r="A352" s="55"/>
      <c r="B352" s="55"/>
      <c r="C352" s="75" t="s">
        <v>162</v>
      </c>
      <c r="D352" s="76" t="s">
        <v>163</v>
      </c>
      <c r="E352" s="32">
        <v>12</v>
      </c>
      <c r="F352" s="26" t="s">
        <v>17</v>
      </c>
      <c r="G352" s="26" t="s">
        <v>20</v>
      </c>
      <c r="H352" s="77">
        <f t="shared" si="3"/>
        <v>14</v>
      </c>
    </row>
    <row r="353" spans="1:8" x14ac:dyDescent="0.25">
      <c r="A353" s="55"/>
      <c r="B353" s="55"/>
      <c r="C353" s="75" t="s">
        <v>162</v>
      </c>
      <c r="D353" s="76" t="s">
        <v>163</v>
      </c>
      <c r="E353" s="32">
        <v>9</v>
      </c>
      <c r="F353" s="26" t="s">
        <v>16</v>
      </c>
      <c r="G353" s="26" t="s">
        <v>20</v>
      </c>
      <c r="H353" s="77">
        <f t="shared" si="3"/>
        <v>13</v>
      </c>
    </row>
    <row r="354" spans="1:8" x14ac:dyDescent="0.25">
      <c r="A354" s="55"/>
      <c r="B354" s="55"/>
      <c r="C354" s="75" t="s">
        <v>162</v>
      </c>
      <c r="D354" s="76" t="s">
        <v>163</v>
      </c>
      <c r="E354" s="32">
        <v>77</v>
      </c>
      <c r="F354" s="26" t="s">
        <v>19</v>
      </c>
      <c r="G354" s="26" t="s">
        <v>23</v>
      </c>
      <c r="H354" s="77">
        <f t="shared" si="3"/>
        <v>9</v>
      </c>
    </row>
    <row r="355" spans="1:8" x14ac:dyDescent="0.25">
      <c r="A355" s="55"/>
      <c r="B355" s="55"/>
      <c r="C355" s="75" t="s">
        <v>162</v>
      </c>
      <c r="D355" s="76" t="s">
        <v>163</v>
      </c>
      <c r="E355" s="32">
        <v>49</v>
      </c>
      <c r="F355" s="26" t="s">
        <v>19</v>
      </c>
      <c r="G355" s="26" t="s">
        <v>23</v>
      </c>
      <c r="H355" s="77">
        <f t="shared" si="3"/>
        <v>9</v>
      </c>
    </row>
    <row r="356" spans="1:8" x14ac:dyDescent="0.25">
      <c r="A356" s="55"/>
      <c r="B356" s="55"/>
      <c r="C356" s="75" t="s">
        <v>162</v>
      </c>
      <c r="D356" s="76" t="s">
        <v>163</v>
      </c>
      <c r="E356" s="32">
        <v>292</v>
      </c>
      <c r="F356" s="26" t="s">
        <v>19</v>
      </c>
      <c r="G356" s="26" t="s">
        <v>20</v>
      </c>
      <c r="H356" s="77">
        <f t="shared" si="3"/>
        <v>12</v>
      </c>
    </row>
    <row r="357" spans="1:8" x14ac:dyDescent="0.25">
      <c r="A357" s="55"/>
      <c r="B357" s="55"/>
      <c r="C357" s="75" t="s">
        <v>162</v>
      </c>
      <c r="D357" s="76" t="s">
        <v>163</v>
      </c>
      <c r="E357" s="32">
        <v>275</v>
      </c>
      <c r="F357" s="26" t="s">
        <v>19</v>
      </c>
      <c r="G357" s="26" t="s">
        <v>23</v>
      </c>
      <c r="H357" s="77">
        <f t="shared" si="3"/>
        <v>9</v>
      </c>
    </row>
    <row r="358" spans="1:8" x14ac:dyDescent="0.25">
      <c r="A358" s="55"/>
      <c r="B358" s="55"/>
      <c r="C358" s="75" t="s">
        <v>162</v>
      </c>
      <c r="D358" s="76" t="s">
        <v>163</v>
      </c>
      <c r="E358" s="32">
        <v>1692</v>
      </c>
      <c r="F358" s="26" t="s">
        <v>19</v>
      </c>
      <c r="G358" s="26" t="s">
        <v>20</v>
      </c>
      <c r="H358" s="77">
        <f t="shared" si="3"/>
        <v>12</v>
      </c>
    </row>
    <row r="359" spans="1:8" x14ac:dyDescent="0.25">
      <c r="A359" s="55"/>
      <c r="B359" s="55"/>
      <c r="C359" s="75" t="s">
        <v>162</v>
      </c>
      <c r="D359" s="76" t="s">
        <v>163</v>
      </c>
      <c r="E359" s="32">
        <v>175</v>
      </c>
      <c r="F359" s="26" t="s">
        <v>19</v>
      </c>
      <c r="G359" s="26" t="s">
        <v>20</v>
      </c>
      <c r="H359" s="77">
        <f t="shared" si="3"/>
        <v>12</v>
      </c>
    </row>
    <row r="360" spans="1:8" x14ac:dyDescent="0.25">
      <c r="A360" s="55"/>
      <c r="B360" s="55"/>
      <c r="C360" s="75" t="s">
        <v>162</v>
      </c>
      <c r="D360" s="76" t="s">
        <v>163</v>
      </c>
      <c r="E360" s="32">
        <v>390</v>
      </c>
      <c r="F360" s="26" t="s">
        <v>19</v>
      </c>
      <c r="G360" s="26" t="s">
        <v>20</v>
      </c>
      <c r="H360" s="77">
        <f t="shared" si="3"/>
        <v>12</v>
      </c>
    </row>
    <row r="361" spans="1:8" x14ac:dyDescent="0.25">
      <c r="A361" s="55"/>
      <c r="B361" s="55"/>
      <c r="C361" s="75" t="s">
        <v>162</v>
      </c>
      <c r="D361" s="76" t="s">
        <v>163</v>
      </c>
      <c r="E361" s="32">
        <v>31</v>
      </c>
      <c r="F361" s="26" t="s">
        <v>19</v>
      </c>
      <c r="G361" s="26" t="s">
        <v>20</v>
      </c>
      <c r="H361" s="77">
        <f t="shared" si="3"/>
        <v>12</v>
      </c>
    </row>
    <row r="362" spans="1:8" x14ac:dyDescent="0.25">
      <c r="A362" s="55"/>
      <c r="B362" s="55"/>
      <c r="C362" s="75" t="s">
        <v>162</v>
      </c>
      <c r="D362" s="76" t="s">
        <v>163</v>
      </c>
      <c r="E362" s="32">
        <v>59</v>
      </c>
      <c r="F362" s="26" t="s">
        <v>19</v>
      </c>
      <c r="G362" s="26" t="s">
        <v>20</v>
      </c>
      <c r="H362" s="77">
        <f t="shared" si="3"/>
        <v>12</v>
      </c>
    </row>
    <row r="363" spans="1:8" x14ac:dyDescent="0.25">
      <c r="A363" s="55"/>
      <c r="B363" s="55"/>
      <c r="C363" s="75" t="s">
        <v>162</v>
      </c>
      <c r="D363" s="76" t="s">
        <v>163</v>
      </c>
      <c r="E363" s="32">
        <v>23</v>
      </c>
      <c r="F363" s="26" t="s">
        <v>19</v>
      </c>
      <c r="G363" s="26" t="s">
        <v>23</v>
      </c>
      <c r="H363" s="77">
        <f t="shared" si="3"/>
        <v>9</v>
      </c>
    </row>
    <row r="364" spans="1:8" x14ac:dyDescent="0.25">
      <c r="A364" s="55"/>
      <c r="B364" s="55"/>
      <c r="C364" s="75" t="s">
        <v>162</v>
      </c>
      <c r="D364" s="76" t="s">
        <v>163</v>
      </c>
      <c r="E364" s="32">
        <v>17</v>
      </c>
      <c r="F364" s="26" t="s">
        <v>19</v>
      </c>
      <c r="G364" s="26" t="s">
        <v>23</v>
      </c>
      <c r="H364" s="77">
        <f t="shared" si="3"/>
        <v>9</v>
      </c>
    </row>
    <row r="365" spans="1:8" x14ac:dyDescent="0.25">
      <c r="A365" s="55"/>
      <c r="B365" s="55"/>
      <c r="C365" s="75" t="s">
        <v>162</v>
      </c>
      <c r="D365" s="76" t="s">
        <v>163</v>
      </c>
      <c r="E365" s="32">
        <v>4</v>
      </c>
      <c r="F365" s="26" t="s">
        <v>19</v>
      </c>
      <c r="G365" s="26" t="s">
        <v>20</v>
      </c>
      <c r="H365" s="77">
        <f t="shared" si="3"/>
        <v>12</v>
      </c>
    </row>
    <row r="366" spans="1:8" x14ac:dyDescent="0.25">
      <c r="A366" s="55"/>
      <c r="B366" s="55"/>
      <c r="C366" s="75" t="s">
        <v>162</v>
      </c>
      <c r="D366" s="76" t="s">
        <v>163</v>
      </c>
      <c r="E366" s="32">
        <v>53</v>
      </c>
      <c r="F366" s="26" t="s">
        <v>19</v>
      </c>
      <c r="G366" s="26" t="s">
        <v>20</v>
      </c>
      <c r="H366" s="77">
        <f t="shared" si="3"/>
        <v>12</v>
      </c>
    </row>
    <row r="367" spans="1:8" x14ac:dyDescent="0.25">
      <c r="A367" s="55"/>
      <c r="B367" s="55"/>
      <c r="C367" s="75" t="s">
        <v>164</v>
      </c>
      <c r="D367" s="76" t="s">
        <v>165</v>
      </c>
      <c r="E367" s="32">
        <v>1</v>
      </c>
      <c r="F367" s="26" t="s">
        <v>17</v>
      </c>
      <c r="G367" s="26" t="s">
        <v>23</v>
      </c>
      <c r="H367" s="77">
        <f t="shared" si="3"/>
        <v>11</v>
      </c>
    </row>
    <row r="368" spans="1:8" x14ac:dyDescent="0.25">
      <c r="A368" s="55"/>
      <c r="B368" s="55"/>
      <c r="C368" s="75" t="s">
        <v>164</v>
      </c>
      <c r="D368" s="76" t="s">
        <v>165</v>
      </c>
      <c r="E368" s="32">
        <v>542</v>
      </c>
      <c r="F368" s="26" t="s">
        <v>19</v>
      </c>
      <c r="G368" s="26" t="s">
        <v>20</v>
      </c>
      <c r="H368" s="77">
        <f t="shared" si="3"/>
        <v>12</v>
      </c>
    </row>
    <row r="369" spans="1:8" x14ac:dyDescent="0.25">
      <c r="A369" s="55"/>
      <c r="B369" s="55"/>
      <c r="C369" s="75" t="s">
        <v>164</v>
      </c>
      <c r="D369" s="76" t="s">
        <v>165</v>
      </c>
      <c r="E369" s="32">
        <v>479</v>
      </c>
      <c r="F369" s="26" t="s">
        <v>19</v>
      </c>
      <c r="G369" s="26" t="s">
        <v>23</v>
      </c>
      <c r="H369" s="77">
        <f t="shared" si="3"/>
        <v>9</v>
      </c>
    </row>
    <row r="370" spans="1:8" x14ac:dyDescent="0.25">
      <c r="A370" s="55"/>
      <c r="B370" s="55"/>
      <c r="C370" s="75" t="s">
        <v>164</v>
      </c>
      <c r="D370" s="76" t="s">
        <v>165</v>
      </c>
      <c r="E370" s="32">
        <v>476</v>
      </c>
      <c r="F370" s="26" t="s">
        <v>19</v>
      </c>
      <c r="G370" s="26" t="s">
        <v>20</v>
      </c>
      <c r="H370" s="77">
        <f t="shared" si="3"/>
        <v>12</v>
      </c>
    </row>
    <row r="371" spans="1:8" x14ac:dyDescent="0.25">
      <c r="A371" s="55"/>
      <c r="B371" s="55"/>
      <c r="C371" s="75" t="s">
        <v>164</v>
      </c>
      <c r="D371" s="76" t="s">
        <v>165</v>
      </c>
      <c r="E371" s="32">
        <v>6</v>
      </c>
      <c r="F371" s="26" t="s">
        <v>19</v>
      </c>
      <c r="G371" s="26" t="s">
        <v>20</v>
      </c>
      <c r="H371" s="77">
        <f t="shared" si="3"/>
        <v>12</v>
      </c>
    </row>
    <row r="372" spans="1:8" x14ac:dyDescent="0.25">
      <c r="A372" s="55"/>
      <c r="B372" s="55"/>
      <c r="C372" s="75" t="s">
        <v>164</v>
      </c>
      <c r="D372" s="76" t="s">
        <v>165</v>
      </c>
      <c r="E372" s="32">
        <v>3</v>
      </c>
      <c r="F372" s="26" t="s">
        <v>19</v>
      </c>
      <c r="G372" s="26" t="s">
        <v>23</v>
      </c>
      <c r="H372" s="77">
        <f t="shared" si="3"/>
        <v>9</v>
      </c>
    </row>
    <row r="373" spans="1:8" s="41" customFormat="1" ht="14.25" x14ac:dyDescent="0.25">
      <c r="A373" s="23"/>
      <c r="B373" s="23"/>
      <c r="C373" s="75" t="s">
        <v>164</v>
      </c>
      <c r="D373" s="76" t="s">
        <v>165</v>
      </c>
      <c r="E373" s="32">
        <v>73</v>
      </c>
      <c r="F373" s="26" t="s">
        <v>19</v>
      </c>
      <c r="G373" s="26" t="s">
        <v>20</v>
      </c>
      <c r="H373" s="77">
        <f t="shared" si="3"/>
        <v>12</v>
      </c>
    </row>
    <row r="374" spans="1:8" s="79" customFormat="1" x14ac:dyDescent="0.25">
      <c r="A374" s="78"/>
      <c r="B374" s="78"/>
      <c r="C374" s="75" t="s">
        <v>164</v>
      </c>
      <c r="D374" s="76" t="s">
        <v>165</v>
      </c>
      <c r="E374" s="32">
        <v>26</v>
      </c>
      <c r="F374" s="26" t="s">
        <v>19</v>
      </c>
      <c r="G374" s="26" t="s">
        <v>23</v>
      </c>
      <c r="H374" s="77">
        <f t="shared" si="3"/>
        <v>9</v>
      </c>
    </row>
    <row r="375" spans="1:8" s="79" customFormat="1" x14ac:dyDescent="0.25">
      <c r="A375" s="78"/>
      <c r="B375" s="78"/>
      <c r="C375" s="75" t="s">
        <v>164</v>
      </c>
      <c r="D375" s="76" t="s">
        <v>165</v>
      </c>
      <c r="E375" s="32">
        <v>13</v>
      </c>
      <c r="F375" s="26" t="s">
        <v>19</v>
      </c>
      <c r="G375" s="26" t="s">
        <v>23</v>
      </c>
      <c r="H375" s="77">
        <f t="shared" si="3"/>
        <v>9</v>
      </c>
    </row>
    <row r="376" spans="1:8" s="79" customFormat="1" x14ac:dyDescent="0.25">
      <c r="A376" s="78"/>
      <c r="B376" s="78"/>
      <c r="C376" s="75" t="s">
        <v>164</v>
      </c>
      <c r="D376" s="76" t="s">
        <v>165</v>
      </c>
      <c r="E376" s="32">
        <v>56</v>
      </c>
      <c r="F376" s="26" t="s">
        <v>19</v>
      </c>
      <c r="G376" s="26" t="s">
        <v>20</v>
      </c>
      <c r="H376" s="77">
        <f t="shared" si="3"/>
        <v>12</v>
      </c>
    </row>
    <row r="377" spans="1:8" s="79" customFormat="1" x14ac:dyDescent="0.25">
      <c r="A377" s="78"/>
      <c r="B377" s="78"/>
      <c r="C377" s="75" t="s">
        <v>164</v>
      </c>
      <c r="D377" s="76" t="s">
        <v>165</v>
      </c>
      <c r="E377" s="32">
        <v>9</v>
      </c>
      <c r="F377" s="26" t="s">
        <v>19</v>
      </c>
      <c r="G377" s="26" t="s">
        <v>20</v>
      </c>
      <c r="H377" s="77">
        <f t="shared" si="3"/>
        <v>12</v>
      </c>
    </row>
    <row r="378" spans="1:8" s="79" customFormat="1" x14ac:dyDescent="0.25">
      <c r="A378" s="78"/>
      <c r="B378" s="78"/>
      <c r="C378" s="75" t="s">
        <v>164</v>
      </c>
      <c r="D378" s="76" t="s">
        <v>165</v>
      </c>
      <c r="E378" s="32">
        <v>3</v>
      </c>
      <c r="F378" s="26" t="s">
        <v>19</v>
      </c>
      <c r="G378" s="26" t="s">
        <v>23</v>
      </c>
      <c r="H378" s="77">
        <f t="shared" si="3"/>
        <v>9</v>
      </c>
    </row>
    <row r="379" spans="1:8" s="79" customFormat="1" x14ac:dyDescent="0.25">
      <c r="A379" s="78"/>
      <c r="B379" s="78"/>
      <c r="C379" s="75" t="s">
        <v>164</v>
      </c>
      <c r="D379" s="76" t="s">
        <v>165</v>
      </c>
      <c r="E379" s="32">
        <v>9</v>
      </c>
      <c r="F379" s="26" t="s">
        <v>19</v>
      </c>
      <c r="G379" s="26" t="s">
        <v>20</v>
      </c>
      <c r="H379" s="77">
        <f t="shared" si="3"/>
        <v>12</v>
      </c>
    </row>
    <row r="380" spans="1:8" s="79" customFormat="1" x14ac:dyDescent="0.25">
      <c r="A380" s="78"/>
      <c r="B380" s="78"/>
      <c r="C380" s="75" t="s">
        <v>164</v>
      </c>
      <c r="D380" s="76" t="s">
        <v>165</v>
      </c>
      <c r="E380" s="32">
        <v>6</v>
      </c>
      <c r="F380" s="26" t="s">
        <v>19</v>
      </c>
      <c r="G380" s="26" t="s">
        <v>23</v>
      </c>
      <c r="H380" s="77">
        <f t="shared" si="3"/>
        <v>9</v>
      </c>
    </row>
    <row r="381" spans="1:8" s="79" customFormat="1" x14ac:dyDescent="0.25">
      <c r="A381" s="78"/>
      <c r="B381" s="78"/>
      <c r="C381" s="75" t="s">
        <v>164</v>
      </c>
      <c r="D381" s="76" t="s">
        <v>165</v>
      </c>
      <c r="E381" s="32">
        <v>73</v>
      </c>
      <c r="F381" s="26" t="s">
        <v>19</v>
      </c>
      <c r="G381" s="26" t="s">
        <v>20</v>
      </c>
      <c r="H381" s="77">
        <f t="shared" si="3"/>
        <v>12</v>
      </c>
    </row>
    <row r="382" spans="1:8" s="79" customFormat="1" x14ac:dyDescent="0.25">
      <c r="A382" s="78"/>
      <c r="B382" s="78"/>
      <c r="C382" s="75" t="s">
        <v>164</v>
      </c>
      <c r="D382" s="76" t="s">
        <v>165</v>
      </c>
      <c r="E382" s="32">
        <v>11</v>
      </c>
      <c r="F382" s="26" t="s">
        <v>19</v>
      </c>
      <c r="G382" s="26" t="s">
        <v>20</v>
      </c>
      <c r="H382" s="77">
        <f t="shared" si="3"/>
        <v>12</v>
      </c>
    </row>
    <row r="383" spans="1:8" s="79" customFormat="1" x14ac:dyDescent="0.25">
      <c r="A383" s="78"/>
      <c r="B383" s="78"/>
      <c r="C383" s="75" t="s">
        <v>164</v>
      </c>
      <c r="D383" s="76" t="s">
        <v>165</v>
      </c>
      <c r="E383" s="32">
        <v>15</v>
      </c>
      <c r="F383" s="26" t="s">
        <v>19</v>
      </c>
      <c r="G383" s="26" t="s">
        <v>23</v>
      </c>
      <c r="H383" s="77">
        <f t="shared" si="3"/>
        <v>9</v>
      </c>
    </row>
    <row r="384" spans="1:8" s="79" customFormat="1" x14ac:dyDescent="0.25">
      <c r="A384" s="78"/>
      <c r="B384" s="78"/>
      <c r="C384" s="75" t="s">
        <v>164</v>
      </c>
      <c r="D384" s="76" t="s">
        <v>165</v>
      </c>
      <c r="E384" s="32">
        <v>12</v>
      </c>
      <c r="F384" s="26" t="s">
        <v>19</v>
      </c>
      <c r="G384" s="26" t="s">
        <v>20</v>
      </c>
      <c r="H384" s="77">
        <f t="shared" si="3"/>
        <v>12</v>
      </c>
    </row>
    <row r="385" spans="1:8" s="79" customFormat="1" x14ac:dyDescent="0.25">
      <c r="A385" s="78"/>
      <c r="B385" s="78"/>
      <c r="C385" s="75" t="s">
        <v>164</v>
      </c>
      <c r="D385" s="76" t="s">
        <v>165</v>
      </c>
      <c r="E385" s="32">
        <v>9</v>
      </c>
      <c r="F385" s="26" t="s">
        <v>19</v>
      </c>
      <c r="G385" s="26" t="s">
        <v>23</v>
      </c>
      <c r="H385" s="77">
        <f t="shared" si="3"/>
        <v>9</v>
      </c>
    </row>
    <row r="386" spans="1:8" s="79" customFormat="1" x14ac:dyDescent="0.25">
      <c r="A386" s="78"/>
      <c r="B386" s="78"/>
      <c r="C386" s="75" t="s">
        <v>164</v>
      </c>
      <c r="D386" s="76" t="s">
        <v>165</v>
      </c>
      <c r="E386" s="32">
        <v>1</v>
      </c>
      <c r="F386" s="26" t="s">
        <v>19</v>
      </c>
      <c r="G386" s="26" t="s">
        <v>20</v>
      </c>
      <c r="H386" s="77">
        <f t="shared" si="3"/>
        <v>12</v>
      </c>
    </row>
    <row r="387" spans="1:8" s="79" customFormat="1" x14ac:dyDescent="0.25">
      <c r="A387" s="78"/>
      <c r="B387" s="78"/>
      <c r="C387" s="75" t="s">
        <v>164</v>
      </c>
      <c r="D387" s="76" t="s">
        <v>165</v>
      </c>
      <c r="E387" s="32">
        <v>3</v>
      </c>
      <c r="F387" s="26" t="s">
        <v>19</v>
      </c>
      <c r="G387" s="26" t="s">
        <v>20</v>
      </c>
      <c r="H387" s="77">
        <f t="shared" si="3"/>
        <v>12</v>
      </c>
    </row>
    <row r="388" spans="1:8" s="79" customFormat="1" x14ac:dyDescent="0.25">
      <c r="A388" s="78"/>
      <c r="B388" s="78"/>
      <c r="C388" s="75" t="s">
        <v>164</v>
      </c>
      <c r="D388" s="76" t="s">
        <v>165</v>
      </c>
      <c r="E388" s="32">
        <v>4</v>
      </c>
      <c r="F388" s="26" t="s">
        <v>19</v>
      </c>
      <c r="G388" s="26" t="s">
        <v>20</v>
      </c>
      <c r="H388" s="77">
        <f t="shared" si="3"/>
        <v>12</v>
      </c>
    </row>
    <row r="389" spans="1:8" s="79" customFormat="1" x14ac:dyDescent="0.25">
      <c r="A389" s="78"/>
      <c r="B389" s="78"/>
      <c r="C389" s="75" t="s">
        <v>166</v>
      </c>
      <c r="D389" s="76" t="s">
        <v>167</v>
      </c>
      <c r="E389" s="32">
        <v>404</v>
      </c>
      <c r="F389" s="26" t="s">
        <v>19</v>
      </c>
      <c r="G389" s="26" t="s">
        <v>23</v>
      </c>
      <c r="H389" s="77">
        <f t="shared" si="3"/>
        <v>9</v>
      </c>
    </row>
    <row r="390" spans="1:8" s="79" customFormat="1" x14ac:dyDescent="0.25">
      <c r="A390" s="78"/>
      <c r="B390" s="78"/>
      <c r="C390" s="75" t="s">
        <v>166</v>
      </c>
      <c r="D390" s="76" t="s">
        <v>167</v>
      </c>
      <c r="E390" s="32">
        <v>957</v>
      </c>
      <c r="F390" s="26" t="s">
        <v>19</v>
      </c>
      <c r="G390" s="26" t="s">
        <v>20</v>
      </c>
      <c r="H390" s="77">
        <f t="shared" si="3"/>
        <v>12</v>
      </c>
    </row>
    <row r="391" spans="1:8" x14ac:dyDescent="0.25">
      <c r="A391" s="78"/>
      <c r="B391" s="78"/>
      <c r="C391" s="75" t="s">
        <v>168</v>
      </c>
      <c r="D391" s="76" t="s">
        <v>169</v>
      </c>
      <c r="E391" s="32">
        <v>267</v>
      </c>
      <c r="F391" s="26" t="s">
        <v>19</v>
      </c>
      <c r="G391" s="26" t="s">
        <v>23</v>
      </c>
      <c r="H391" s="77">
        <f t="shared" si="3"/>
        <v>9</v>
      </c>
    </row>
    <row r="392" spans="1:8" x14ac:dyDescent="0.25">
      <c r="A392" s="78"/>
      <c r="B392" s="78"/>
      <c r="C392" s="75" t="s">
        <v>168</v>
      </c>
      <c r="D392" s="76" t="s">
        <v>169</v>
      </c>
      <c r="E392" s="32">
        <v>690</v>
      </c>
      <c r="F392" s="26" t="s">
        <v>19</v>
      </c>
      <c r="G392" s="26" t="s">
        <v>20</v>
      </c>
      <c r="H392" s="77">
        <f t="shared" si="3"/>
        <v>12</v>
      </c>
    </row>
    <row r="393" spans="1:8" x14ac:dyDescent="0.25">
      <c r="A393" s="78"/>
      <c r="B393" s="78"/>
      <c r="C393" s="75" t="s">
        <v>168</v>
      </c>
      <c r="D393" s="76" t="s">
        <v>169</v>
      </c>
      <c r="E393" s="32">
        <v>52</v>
      </c>
      <c r="F393" s="26" t="s">
        <v>19</v>
      </c>
      <c r="G393" s="26" t="s">
        <v>23</v>
      </c>
      <c r="H393" s="77">
        <f t="shared" si="3"/>
        <v>9</v>
      </c>
    </row>
    <row r="394" spans="1:8" x14ac:dyDescent="0.25">
      <c r="A394" s="78"/>
      <c r="B394" s="78"/>
      <c r="C394" s="75" t="s">
        <v>168</v>
      </c>
      <c r="D394" s="76" t="s">
        <v>169</v>
      </c>
      <c r="E394" s="32">
        <v>54</v>
      </c>
      <c r="F394" s="26" t="s">
        <v>19</v>
      </c>
      <c r="G394" s="26" t="s">
        <v>20</v>
      </c>
      <c r="H394" s="77">
        <f t="shared" si="3"/>
        <v>12</v>
      </c>
    </row>
    <row r="395" spans="1:8" x14ac:dyDescent="0.25">
      <c r="A395" s="78"/>
      <c r="B395" s="78"/>
      <c r="C395" s="75" t="s">
        <v>168</v>
      </c>
      <c r="D395" s="76" t="s">
        <v>169</v>
      </c>
      <c r="E395" s="32">
        <v>2</v>
      </c>
      <c r="F395" s="26" t="s">
        <v>19</v>
      </c>
      <c r="G395" s="26" t="s">
        <v>23</v>
      </c>
      <c r="H395" s="77">
        <f t="shared" si="3"/>
        <v>9</v>
      </c>
    </row>
    <row r="396" spans="1:8" x14ac:dyDescent="0.25">
      <c r="A396" s="78"/>
      <c r="B396" s="78"/>
      <c r="C396" s="75" t="s">
        <v>168</v>
      </c>
      <c r="D396" s="76" t="s">
        <v>169</v>
      </c>
      <c r="E396" s="32">
        <v>5</v>
      </c>
      <c r="F396" s="26" t="s">
        <v>19</v>
      </c>
      <c r="G396" s="26" t="s">
        <v>20</v>
      </c>
      <c r="H396" s="77">
        <f t="shared" si="3"/>
        <v>12</v>
      </c>
    </row>
    <row r="397" spans="1:8" x14ac:dyDescent="0.25">
      <c r="A397" s="78"/>
      <c r="B397" s="78"/>
      <c r="C397" s="75" t="s">
        <v>168</v>
      </c>
      <c r="D397" s="76" t="s">
        <v>169</v>
      </c>
      <c r="E397" s="32">
        <v>2</v>
      </c>
      <c r="F397" s="26" t="s">
        <v>19</v>
      </c>
      <c r="G397" s="26" t="s">
        <v>20</v>
      </c>
      <c r="H397" s="77">
        <f t="shared" si="3"/>
        <v>12</v>
      </c>
    </row>
    <row r="398" spans="1:8" x14ac:dyDescent="0.25">
      <c r="A398" s="78"/>
      <c r="B398" s="78"/>
      <c r="C398" s="75" t="s">
        <v>168</v>
      </c>
      <c r="D398" s="76" t="s">
        <v>169</v>
      </c>
      <c r="E398" s="32">
        <v>2</v>
      </c>
      <c r="F398" s="26" t="s">
        <v>19</v>
      </c>
      <c r="G398" s="26" t="s">
        <v>23</v>
      </c>
      <c r="H398" s="77">
        <f t="shared" si="3"/>
        <v>9</v>
      </c>
    </row>
    <row r="399" spans="1:8" x14ac:dyDescent="0.25">
      <c r="A399" s="78"/>
      <c r="B399" s="78"/>
      <c r="C399" s="75" t="s">
        <v>168</v>
      </c>
      <c r="D399" s="76" t="s">
        <v>169</v>
      </c>
      <c r="E399" s="32">
        <v>3</v>
      </c>
      <c r="F399" s="26" t="s">
        <v>44</v>
      </c>
      <c r="G399" s="26" t="s">
        <v>20</v>
      </c>
      <c r="H399" s="77">
        <f t="shared" si="3"/>
        <v>11</v>
      </c>
    </row>
    <row r="400" spans="1:8" x14ac:dyDescent="0.25">
      <c r="A400" s="78"/>
      <c r="B400" s="78"/>
      <c r="C400" s="75" t="s">
        <v>168</v>
      </c>
      <c r="D400" s="76" t="s">
        <v>169</v>
      </c>
      <c r="E400" s="32">
        <v>4</v>
      </c>
      <c r="F400" s="26" t="s">
        <v>38</v>
      </c>
      <c r="G400" s="26" t="s">
        <v>23</v>
      </c>
      <c r="H400" s="77">
        <f t="shared" si="3"/>
        <v>6</v>
      </c>
    </row>
    <row r="401" spans="1:8" x14ac:dyDescent="0.25">
      <c r="A401" s="78"/>
      <c r="B401" s="78"/>
      <c r="C401" s="75" t="s">
        <v>168</v>
      </c>
      <c r="D401" s="76" t="s">
        <v>169</v>
      </c>
      <c r="E401" s="32">
        <v>5</v>
      </c>
      <c r="F401" s="26" t="s">
        <v>38</v>
      </c>
      <c r="G401" s="26" t="s">
        <v>20</v>
      </c>
      <c r="H401" s="77">
        <f t="shared" si="3"/>
        <v>9</v>
      </c>
    </row>
    <row r="402" spans="1:8" x14ac:dyDescent="0.25">
      <c r="A402" s="78"/>
      <c r="B402" s="78"/>
      <c r="C402" s="75" t="s">
        <v>168</v>
      </c>
      <c r="D402" s="76" t="s">
        <v>169</v>
      </c>
      <c r="E402" s="32">
        <v>1</v>
      </c>
      <c r="F402" s="26" t="s">
        <v>31</v>
      </c>
      <c r="G402" s="26" t="s">
        <v>23</v>
      </c>
      <c r="H402" s="77">
        <f t="shared" si="3"/>
        <v>5</v>
      </c>
    </row>
    <row r="403" spans="1:8" x14ac:dyDescent="0.25">
      <c r="A403" s="78"/>
      <c r="B403" s="78"/>
      <c r="C403" s="75" t="s">
        <v>170</v>
      </c>
      <c r="D403" s="76" t="s">
        <v>171</v>
      </c>
      <c r="E403" s="32">
        <v>7</v>
      </c>
      <c r="F403" s="26" t="s">
        <v>19</v>
      </c>
      <c r="G403" s="26" t="s">
        <v>23</v>
      </c>
      <c r="H403" s="77">
        <f t="shared" si="3"/>
        <v>9</v>
      </c>
    </row>
    <row r="404" spans="1:8" x14ac:dyDescent="0.25">
      <c r="A404" s="78"/>
      <c r="B404" s="78"/>
      <c r="C404" s="75" t="s">
        <v>170</v>
      </c>
      <c r="D404" s="76" t="s">
        <v>171</v>
      </c>
      <c r="E404" s="32">
        <v>38</v>
      </c>
      <c r="F404" s="26" t="s">
        <v>19</v>
      </c>
      <c r="G404" s="26" t="s">
        <v>20</v>
      </c>
      <c r="H404" s="77">
        <f t="shared" si="3"/>
        <v>12</v>
      </c>
    </row>
    <row r="405" spans="1:8" x14ac:dyDescent="0.25">
      <c r="A405" s="78"/>
      <c r="B405" s="78"/>
      <c r="C405" s="75" t="s">
        <v>170</v>
      </c>
      <c r="D405" s="76" t="s">
        <v>171</v>
      </c>
      <c r="E405" s="32">
        <v>338</v>
      </c>
      <c r="F405" s="26" t="s">
        <v>19</v>
      </c>
      <c r="G405" s="26" t="s">
        <v>23</v>
      </c>
      <c r="H405" s="77">
        <f t="shared" si="3"/>
        <v>9</v>
      </c>
    </row>
    <row r="406" spans="1:8" x14ac:dyDescent="0.25">
      <c r="A406" s="78"/>
      <c r="B406" s="78"/>
      <c r="C406" s="75" t="s">
        <v>170</v>
      </c>
      <c r="D406" s="76" t="s">
        <v>171</v>
      </c>
      <c r="E406" s="32">
        <v>827</v>
      </c>
      <c r="F406" s="26" t="s">
        <v>19</v>
      </c>
      <c r="G406" s="26" t="s">
        <v>20</v>
      </c>
      <c r="H406" s="77">
        <f t="shared" si="3"/>
        <v>12</v>
      </c>
    </row>
    <row r="407" spans="1:8" x14ac:dyDescent="0.25">
      <c r="A407" s="78"/>
      <c r="B407" s="78"/>
      <c r="C407" s="75" t="s">
        <v>170</v>
      </c>
      <c r="D407" s="76" t="s">
        <v>171</v>
      </c>
      <c r="E407" s="32">
        <v>1</v>
      </c>
      <c r="F407" s="26" t="s">
        <v>19</v>
      </c>
      <c r="G407" s="26" t="s">
        <v>23</v>
      </c>
      <c r="H407" s="77">
        <f t="shared" si="3"/>
        <v>9</v>
      </c>
    </row>
    <row r="408" spans="1:8" x14ac:dyDescent="0.25">
      <c r="A408" s="78"/>
      <c r="B408" s="78"/>
      <c r="C408" s="75" t="s">
        <v>170</v>
      </c>
      <c r="D408" s="76" t="s">
        <v>171</v>
      </c>
      <c r="E408" s="32">
        <v>5</v>
      </c>
      <c r="F408" s="26" t="s">
        <v>44</v>
      </c>
      <c r="G408" s="26" t="s">
        <v>20</v>
      </c>
      <c r="H408" s="77">
        <f t="shared" si="3"/>
        <v>11</v>
      </c>
    </row>
    <row r="409" spans="1:8" x14ac:dyDescent="0.25">
      <c r="A409" s="78"/>
      <c r="B409" s="78"/>
      <c r="C409" s="75" t="s">
        <v>172</v>
      </c>
      <c r="D409" s="76" t="s">
        <v>173</v>
      </c>
      <c r="E409" s="32">
        <v>3</v>
      </c>
      <c r="F409" s="26" t="s">
        <v>43</v>
      </c>
      <c r="G409" s="26" t="s">
        <v>16</v>
      </c>
      <c r="H409" s="77">
        <f t="shared" si="3"/>
        <v>3</v>
      </c>
    </row>
    <row r="410" spans="1:8" x14ac:dyDescent="0.25">
      <c r="A410" s="78"/>
      <c r="B410" s="78"/>
      <c r="C410" s="75" t="s">
        <v>172</v>
      </c>
      <c r="D410" s="76" t="s">
        <v>173</v>
      </c>
      <c r="E410" s="32">
        <v>247</v>
      </c>
      <c r="F410" s="26" t="s">
        <v>43</v>
      </c>
      <c r="G410" s="26" t="s">
        <v>16</v>
      </c>
      <c r="H410" s="77">
        <f t="shared" si="3"/>
        <v>3</v>
      </c>
    </row>
    <row r="411" spans="1:8" x14ac:dyDescent="0.25">
      <c r="A411" s="78"/>
      <c r="B411" s="78"/>
      <c r="C411" s="75" t="s">
        <v>172</v>
      </c>
      <c r="D411" s="76" t="s">
        <v>173</v>
      </c>
      <c r="E411" s="32">
        <v>3</v>
      </c>
      <c r="F411" s="26" t="s">
        <v>43</v>
      </c>
      <c r="G411" s="26" t="s">
        <v>16</v>
      </c>
      <c r="H411" s="77">
        <f t="shared" si="3"/>
        <v>3</v>
      </c>
    </row>
    <row r="412" spans="1:8" x14ac:dyDescent="0.25">
      <c r="A412" s="78"/>
      <c r="B412" s="78"/>
      <c r="C412" s="75" t="s">
        <v>172</v>
      </c>
      <c r="D412" s="76" t="s">
        <v>173</v>
      </c>
      <c r="E412" s="32">
        <v>1</v>
      </c>
      <c r="F412" s="26" t="s">
        <v>19</v>
      </c>
      <c r="G412" s="26" t="s">
        <v>20</v>
      </c>
      <c r="H412" s="77">
        <f t="shared" si="3"/>
        <v>12</v>
      </c>
    </row>
    <row r="413" spans="1:8" x14ac:dyDescent="0.25">
      <c r="A413" s="78"/>
      <c r="B413" s="78"/>
      <c r="C413" s="75" t="s">
        <v>172</v>
      </c>
      <c r="D413" s="76" t="s">
        <v>173</v>
      </c>
      <c r="E413" s="32">
        <v>1441</v>
      </c>
      <c r="F413" s="26" t="s">
        <v>19</v>
      </c>
      <c r="G413" s="26" t="s">
        <v>20</v>
      </c>
      <c r="H413" s="77">
        <f t="shared" si="3"/>
        <v>12</v>
      </c>
    </row>
    <row r="414" spans="1:8" x14ac:dyDescent="0.25">
      <c r="A414" s="78"/>
      <c r="B414" s="78"/>
      <c r="C414" s="75" t="s">
        <v>172</v>
      </c>
      <c r="D414" s="76" t="s">
        <v>173</v>
      </c>
      <c r="E414" s="32">
        <v>1</v>
      </c>
      <c r="F414" s="26" t="s">
        <v>38</v>
      </c>
      <c r="G414" s="26" t="s">
        <v>20</v>
      </c>
      <c r="H414" s="77">
        <f t="shared" si="3"/>
        <v>9</v>
      </c>
    </row>
    <row r="415" spans="1:8" x14ac:dyDescent="0.25">
      <c r="A415" s="34" t="s">
        <v>174</v>
      </c>
      <c r="B415" s="35"/>
      <c r="C415" s="35"/>
      <c r="D415" s="36"/>
      <c r="E415" s="37"/>
      <c r="F415" s="37"/>
      <c r="G415" s="37"/>
      <c r="H415" s="37"/>
    </row>
    <row r="416" spans="1:8" x14ac:dyDescent="0.25">
      <c r="A416" s="78"/>
      <c r="B416" s="78"/>
      <c r="C416" s="75" t="s">
        <v>175</v>
      </c>
      <c r="D416" s="76" t="s">
        <v>176</v>
      </c>
      <c r="E416" s="32">
        <v>14</v>
      </c>
      <c r="F416" s="26" t="s">
        <v>177</v>
      </c>
      <c r="G416" s="26" t="s">
        <v>16</v>
      </c>
      <c r="H416" s="77">
        <v>7</v>
      </c>
    </row>
    <row r="417" spans="1:8" x14ac:dyDescent="0.25">
      <c r="A417" s="78"/>
      <c r="B417" s="78"/>
      <c r="C417" s="75" t="s">
        <v>175</v>
      </c>
      <c r="D417" s="76" t="s">
        <v>176</v>
      </c>
      <c r="E417" s="32">
        <v>2</v>
      </c>
      <c r="F417" s="26" t="s">
        <v>177</v>
      </c>
      <c r="G417" s="26" t="s">
        <v>42</v>
      </c>
      <c r="H417" s="77">
        <v>4</v>
      </c>
    </row>
    <row r="418" spans="1:8" x14ac:dyDescent="0.25">
      <c r="A418" s="78"/>
      <c r="B418" s="78"/>
      <c r="C418" s="75" t="s">
        <v>178</v>
      </c>
      <c r="D418" s="76" t="s">
        <v>179</v>
      </c>
      <c r="E418" s="32">
        <v>856</v>
      </c>
      <c r="F418" s="26" t="s">
        <v>15</v>
      </c>
      <c r="G418" s="26" t="s">
        <v>16</v>
      </c>
      <c r="H418" s="77">
        <v>12</v>
      </c>
    </row>
    <row r="419" spans="1:8" s="41" customFormat="1" ht="14.25" x14ac:dyDescent="0.25">
      <c r="A419" s="80"/>
      <c r="B419" s="80"/>
      <c r="C419" s="75" t="s">
        <v>178</v>
      </c>
      <c r="D419" s="76" t="s">
        <v>179</v>
      </c>
      <c r="E419" s="32">
        <v>330</v>
      </c>
      <c r="F419" s="26" t="s">
        <v>15</v>
      </c>
      <c r="G419" s="26" t="s">
        <v>42</v>
      </c>
      <c r="H419" s="77">
        <v>9</v>
      </c>
    </row>
    <row r="420" spans="1:8" x14ac:dyDescent="0.25">
      <c r="A420" s="81"/>
      <c r="B420" s="81"/>
      <c r="C420" s="75" t="s">
        <v>178</v>
      </c>
      <c r="D420" s="76" t="s">
        <v>179</v>
      </c>
      <c r="E420" s="32">
        <v>1</v>
      </c>
      <c r="F420" s="26" t="s">
        <v>15</v>
      </c>
      <c r="G420" s="26" t="s">
        <v>42</v>
      </c>
      <c r="H420" s="77">
        <v>9</v>
      </c>
    </row>
    <row r="421" spans="1:8" x14ac:dyDescent="0.25">
      <c r="A421" s="81"/>
      <c r="B421" s="81"/>
      <c r="C421" s="75" t="s">
        <v>178</v>
      </c>
      <c r="D421" s="76" t="s">
        <v>179</v>
      </c>
      <c r="E421" s="32">
        <v>2</v>
      </c>
      <c r="F421" s="26" t="s">
        <v>15</v>
      </c>
      <c r="G421" s="26" t="s">
        <v>16</v>
      </c>
      <c r="H421" s="77">
        <v>12</v>
      </c>
    </row>
    <row r="422" spans="1:8" x14ac:dyDescent="0.25">
      <c r="A422" s="81"/>
      <c r="B422" s="81"/>
      <c r="C422" s="75" t="s">
        <v>180</v>
      </c>
      <c r="D422" s="76" t="s">
        <v>181</v>
      </c>
      <c r="E422" s="32">
        <v>1</v>
      </c>
      <c r="F422" s="26" t="s">
        <v>15</v>
      </c>
      <c r="G422" s="26" t="s">
        <v>16</v>
      </c>
      <c r="H422" s="77">
        <v>12</v>
      </c>
    </row>
    <row r="423" spans="1:8" x14ac:dyDescent="0.25">
      <c r="A423" s="81"/>
      <c r="B423" s="81"/>
      <c r="C423" s="75" t="s">
        <v>180</v>
      </c>
      <c r="D423" s="76" t="s">
        <v>181</v>
      </c>
      <c r="E423" s="32">
        <v>731</v>
      </c>
      <c r="F423" s="26" t="s">
        <v>15</v>
      </c>
      <c r="G423" s="26" t="s">
        <v>42</v>
      </c>
      <c r="H423" s="77">
        <v>9</v>
      </c>
    </row>
    <row r="424" spans="1:8" s="1" customFormat="1" x14ac:dyDescent="0.25">
      <c r="A424" s="81"/>
      <c r="B424" s="81"/>
      <c r="C424" s="75" t="s">
        <v>180</v>
      </c>
      <c r="D424" s="76" t="s">
        <v>181</v>
      </c>
      <c r="E424" s="32">
        <v>1</v>
      </c>
      <c r="F424" s="26" t="s">
        <v>15</v>
      </c>
      <c r="G424" s="26" t="s">
        <v>42</v>
      </c>
      <c r="H424" s="77">
        <v>9</v>
      </c>
    </row>
    <row r="425" spans="1:8" s="1" customFormat="1" x14ac:dyDescent="0.25">
      <c r="A425" s="81"/>
      <c r="B425" s="81"/>
      <c r="C425" s="75" t="s">
        <v>180</v>
      </c>
      <c r="D425" s="76" t="s">
        <v>181</v>
      </c>
      <c r="E425" s="32">
        <v>1</v>
      </c>
      <c r="F425" s="26" t="s">
        <v>15</v>
      </c>
      <c r="G425" s="26" t="s">
        <v>16</v>
      </c>
      <c r="H425" s="77">
        <v>12</v>
      </c>
    </row>
    <row r="426" spans="1:8" s="1" customFormat="1" x14ac:dyDescent="0.25">
      <c r="A426" s="81"/>
      <c r="B426" s="81"/>
      <c r="C426" s="75" t="s">
        <v>180</v>
      </c>
      <c r="D426" s="76" t="s">
        <v>181</v>
      </c>
      <c r="E426" s="32">
        <v>1</v>
      </c>
      <c r="F426" s="26" t="s">
        <v>15</v>
      </c>
      <c r="G426" s="26" t="s">
        <v>16</v>
      </c>
      <c r="H426" s="77">
        <v>12</v>
      </c>
    </row>
    <row r="427" spans="1:8" s="1" customFormat="1" x14ac:dyDescent="0.25">
      <c r="A427" s="81"/>
      <c r="B427" s="81"/>
      <c r="C427" s="75" t="s">
        <v>182</v>
      </c>
      <c r="D427" s="76" t="s">
        <v>183</v>
      </c>
      <c r="E427" s="32">
        <v>8</v>
      </c>
      <c r="F427" s="26" t="s">
        <v>43</v>
      </c>
      <c r="G427" s="26" t="s">
        <v>20</v>
      </c>
      <c r="H427" s="77">
        <v>15</v>
      </c>
    </row>
    <row r="428" spans="1:8" s="1" customFormat="1" x14ac:dyDescent="0.25">
      <c r="A428" s="81"/>
      <c r="B428" s="81"/>
      <c r="C428" s="75" t="s">
        <v>182</v>
      </c>
      <c r="D428" s="76" t="s">
        <v>183</v>
      </c>
      <c r="E428" s="32">
        <v>10</v>
      </c>
      <c r="F428" s="26" t="s">
        <v>17</v>
      </c>
      <c r="G428" s="26" t="s">
        <v>20</v>
      </c>
      <c r="H428" s="77">
        <v>14</v>
      </c>
    </row>
    <row r="429" spans="1:8" x14ac:dyDescent="0.25">
      <c r="A429" s="81"/>
      <c r="B429" s="81"/>
      <c r="C429" s="75" t="s">
        <v>182</v>
      </c>
      <c r="D429" s="76" t="s">
        <v>183</v>
      </c>
      <c r="E429" s="32">
        <v>6</v>
      </c>
      <c r="F429" s="26" t="s">
        <v>17</v>
      </c>
      <c r="G429" s="26" t="s">
        <v>20</v>
      </c>
      <c r="H429" s="77">
        <v>14</v>
      </c>
    </row>
    <row r="430" spans="1:8" s="1" customFormat="1" x14ac:dyDescent="0.25">
      <c r="A430" s="81"/>
      <c r="B430" s="81"/>
      <c r="C430" s="75" t="s">
        <v>182</v>
      </c>
      <c r="D430" s="76" t="s">
        <v>183</v>
      </c>
      <c r="E430" s="32">
        <v>4</v>
      </c>
      <c r="F430" s="26" t="s">
        <v>16</v>
      </c>
      <c r="G430" s="26" t="s">
        <v>20</v>
      </c>
      <c r="H430" s="77">
        <v>13</v>
      </c>
    </row>
    <row r="431" spans="1:8" s="1" customFormat="1" x14ac:dyDescent="0.25">
      <c r="A431" s="81"/>
      <c r="B431" s="81"/>
      <c r="C431" s="75" t="s">
        <v>184</v>
      </c>
      <c r="D431" s="76" t="s">
        <v>185</v>
      </c>
      <c r="E431" s="32">
        <v>14</v>
      </c>
      <c r="F431" s="26" t="s">
        <v>43</v>
      </c>
      <c r="G431" s="26" t="s">
        <v>20</v>
      </c>
      <c r="H431" s="77">
        <v>15</v>
      </c>
    </row>
    <row r="432" spans="1:8" s="1" customFormat="1" x14ac:dyDescent="0.25">
      <c r="A432" s="81"/>
      <c r="B432" s="81"/>
      <c r="C432" s="75" t="s">
        <v>184</v>
      </c>
      <c r="D432" s="76" t="s">
        <v>185</v>
      </c>
      <c r="E432" s="32">
        <v>3</v>
      </c>
      <c r="F432" s="26" t="s">
        <v>43</v>
      </c>
      <c r="G432" s="26" t="s">
        <v>20</v>
      </c>
      <c r="H432" s="77">
        <v>15</v>
      </c>
    </row>
    <row r="433" spans="1:8" s="1" customFormat="1" x14ac:dyDescent="0.25">
      <c r="A433" s="81"/>
      <c r="B433" s="81"/>
      <c r="C433" s="75" t="s">
        <v>184</v>
      </c>
      <c r="D433" s="76" t="s">
        <v>185</v>
      </c>
      <c r="E433" s="32">
        <v>1</v>
      </c>
      <c r="F433" s="26" t="s">
        <v>43</v>
      </c>
      <c r="G433" s="26" t="s">
        <v>20</v>
      </c>
      <c r="H433" s="77">
        <v>15</v>
      </c>
    </row>
    <row r="434" spans="1:8" s="1" customFormat="1" x14ac:dyDescent="0.25">
      <c r="A434" s="81"/>
      <c r="B434" s="81"/>
      <c r="C434" s="75" t="s">
        <v>184</v>
      </c>
      <c r="D434" s="76" t="s">
        <v>185</v>
      </c>
      <c r="E434" s="32">
        <v>8</v>
      </c>
      <c r="F434" s="26" t="s">
        <v>17</v>
      </c>
      <c r="G434" s="26" t="s">
        <v>20</v>
      </c>
      <c r="H434" s="77">
        <v>14</v>
      </c>
    </row>
    <row r="435" spans="1:8" s="1" customFormat="1" x14ac:dyDescent="0.25">
      <c r="A435" s="81"/>
      <c r="B435" s="81"/>
      <c r="C435" s="75" t="s">
        <v>184</v>
      </c>
      <c r="D435" s="76" t="s">
        <v>185</v>
      </c>
      <c r="E435" s="32">
        <v>2</v>
      </c>
      <c r="F435" s="26" t="s">
        <v>16</v>
      </c>
      <c r="G435" s="26" t="s">
        <v>20</v>
      </c>
      <c r="H435" s="77">
        <v>13</v>
      </c>
    </row>
    <row r="436" spans="1:8" s="1" customFormat="1" x14ac:dyDescent="0.25">
      <c r="A436" s="81"/>
      <c r="B436" s="81"/>
      <c r="C436" s="75" t="s">
        <v>186</v>
      </c>
      <c r="D436" s="76" t="s">
        <v>187</v>
      </c>
      <c r="E436" s="32">
        <v>1</v>
      </c>
      <c r="F436" s="26" t="s">
        <v>177</v>
      </c>
      <c r="G436" s="26" t="s">
        <v>16</v>
      </c>
      <c r="H436" s="77">
        <v>7</v>
      </c>
    </row>
    <row r="437" spans="1:8" s="1" customFormat="1" x14ac:dyDescent="0.25">
      <c r="A437" s="81"/>
      <c r="B437" s="81"/>
      <c r="C437" s="75" t="s">
        <v>186</v>
      </c>
      <c r="D437" s="76" t="s">
        <v>187</v>
      </c>
      <c r="E437" s="32">
        <v>2</v>
      </c>
      <c r="F437" s="26" t="s">
        <v>188</v>
      </c>
      <c r="G437" s="26" t="s">
        <v>16</v>
      </c>
      <c r="H437" s="77">
        <v>6</v>
      </c>
    </row>
    <row r="438" spans="1:8" s="1" customFormat="1" x14ac:dyDescent="0.25">
      <c r="A438" s="81"/>
      <c r="B438" s="81"/>
      <c r="C438" s="75" t="s">
        <v>186</v>
      </c>
      <c r="D438" s="76" t="s">
        <v>187</v>
      </c>
      <c r="E438" s="32">
        <v>3</v>
      </c>
      <c r="F438" s="26" t="s">
        <v>189</v>
      </c>
      <c r="G438" s="26" t="s">
        <v>16</v>
      </c>
      <c r="H438" s="77">
        <v>4</v>
      </c>
    </row>
    <row r="439" spans="1:8" s="1" customFormat="1" x14ac:dyDescent="0.25">
      <c r="A439" s="81"/>
      <c r="B439" s="81"/>
      <c r="C439" s="75" t="s">
        <v>186</v>
      </c>
      <c r="D439" s="76" t="s">
        <v>187</v>
      </c>
      <c r="E439" s="32">
        <v>8</v>
      </c>
      <c r="F439" s="26" t="s">
        <v>43</v>
      </c>
      <c r="G439" s="26" t="s">
        <v>20</v>
      </c>
      <c r="H439" s="77">
        <v>15</v>
      </c>
    </row>
    <row r="440" spans="1:8" s="1" customFormat="1" x14ac:dyDescent="0.25">
      <c r="A440" s="81"/>
      <c r="B440" s="81"/>
      <c r="C440" s="75" t="s">
        <v>186</v>
      </c>
      <c r="D440" s="76" t="s">
        <v>187</v>
      </c>
      <c r="E440" s="32">
        <v>5</v>
      </c>
      <c r="F440" s="26" t="s">
        <v>17</v>
      </c>
      <c r="G440" s="26" t="s">
        <v>20</v>
      </c>
      <c r="H440" s="77">
        <v>14</v>
      </c>
    </row>
    <row r="441" spans="1:8" s="1" customFormat="1" x14ac:dyDescent="0.25">
      <c r="A441" s="81"/>
      <c r="B441" s="81"/>
      <c r="C441" s="75" t="s">
        <v>186</v>
      </c>
      <c r="D441" s="76" t="s">
        <v>187</v>
      </c>
      <c r="E441" s="32">
        <v>4</v>
      </c>
      <c r="F441" s="26" t="s">
        <v>17</v>
      </c>
      <c r="G441" s="26" t="s">
        <v>20</v>
      </c>
      <c r="H441" s="77">
        <v>14</v>
      </c>
    </row>
    <row r="442" spans="1:8" s="1" customFormat="1" x14ac:dyDescent="0.25">
      <c r="A442" s="81"/>
      <c r="B442" s="81"/>
      <c r="C442" s="75" t="s">
        <v>190</v>
      </c>
      <c r="D442" s="76" t="s">
        <v>191</v>
      </c>
      <c r="E442" s="32">
        <v>6</v>
      </c>
      <c r="F442" s="26" t="s">
        <v>15</v>
      </c>
      <c r="G442" s="26" t="s">
        <v>16</v>
      </c>
      <c r="H442" s="77">
        <v>12</v>
      </c>
    </row>
    <row r="443" spans="1:8" s="1" customFormat="1" x14ac:dyDescent="0.25">
      <c r="A443" s="81"/>
      <c r="B443" s="81"/>
      <c r="C443" s="82" t="s">
        <v>192</v>
      </c>
      <c r="D443" s="83" t="s">
        <v>193</v>
      </c>
      <c r="E443" s="84">
        <v>39</v>
      </c>
      <c r="F443" s="85" t="s">
        <v>19</v>
      </c>
      <c r="G443" s="85" t="s">
        <v>23</v>
      </c>
      <c r="H443" s="84">
        <v>9</v>
      </c>
    </row>
    <row r="444" spans="1:8" s="1" customFormat="1" x14ac:dyDescent="0.25">
      <c r="A444" s="81"/>
      <c r="B444" s="81"/>
      <c r="C444" s="82" t="s">
        <v>192</v>
      </c>
      <c r="D444" s="83" t="s">
        <v>193</v>
      </c>
      <c r="E444" s="84">
        <v>144</v>
      </c>
      <c r="F444" s="85" t="s">
        <v>19</v>
      </c>
      <c r="G444" s="86" t="s">
        <v>20</v>
      </c>
      <c r="H444" s="84">
        <v>12</v>
      </c>
    </row>
    <row r="445" spans="1:8" s="1" customFormat="1" x14ac:dyDescent="0.25">
      <c r="A445" s="81"/>
      <c r="B445" s="81"/>
      <c r="C445" s="82" t="s">
        <v>175</v>
      </c>
      <c r="D445" s="83" t="s">
        <v>176</v>
      </c>
      <c r="E445" s="84">
        <v>314</v>
      </c>
      <c r="F445" s="85" t="s">
        <v>19</v>
      </c>
      <c r="G445" s="85" t="s">
        <v>23</v>
      </c>
      <c r="H445" s="84">
        <v>9</v>
      </c>
    </row>
    <row r="446" spans="1:8" s="1" customFormat="1" x14ac:dyDescent="0.25">
      <c r="A446" s="81"/>
      <c r="B446" s="81"/>
      <c r="C446" s="82" t="s">
        <v>175</v>
      </c>
      <c r="D446" s="83" t="s">
        <v>176</v>
      </c>
      <c r="E446" s="84">
        <v>1</v>
      </c>
      <c r="F446" s="85" t="s">
        <v>19</v>
      </c>
      <c r="G446" s="86" t="s">
        <v>18</v>
      </c>
      <c r="H446" s="84">
        <v>10</v>
      </c>
    </row>
    <row r="447" spans="1:8" s="1" customFormat="1" x14ac:dyDescent="0.25">
      <c r="A447" s="81"/>
      <c r="B447" s="81"/>
      <c r="C447" s="82" t="s">
        <v>175</v>
      </c>
      <c r="D447" s="83" t="s">
        <v>176</v>
      </c>
      <c r="E447" s="84">
        <v>1061</v>
      </c>
      <c r="F447" s="85" t="s">
        <v>19</v>
      </c>
      <c r="G447" s="86" t="s">
        <v>20</v>
      </c>
      <c r="H447" s="84">
        <v>12</v>
      </c>
    </row>
    <row r="448" spans="1:8" x14ac:dyDescent="0.25">
      <c r="A448" s="78"/>
      <c r="B448" s="78"/>
      <c r="C448" s="82" t="s">
        <v>178</v>
      </c>
      <c r="D448" s="83" t="s">
        <v>179</v>
      </c>
      <c r="E448" s="84">
        <v>382</v>
      </c>
      <c r="F448" s="85" t="s">
        <v>19</v>
      </c>
      <c r="G448" s="85" t="s">
        <v>23</v>
      </c>
      <c r="H448" s="84">
        <v>9</v>
      </c>
    </row>
    <row r="449" spans="1:8" x14ac:dyDescent="0.25">
      <c r="A449" s="78"/>
      <c r="B449" s="78"/>
      <c r="C449" s="82" t="s">
        <v>178</v>
      </c>
      <c r="D449" s="83" t="s">
        <v>179</v>
      </c>
      <c r="E449" s="84">
        <v>869</v>
      </c>
      <c r="F449" s="85" t="s">
        <v>19</v>
      </c>
      <c r="G449" s="86" t="s">
        <v>20</v>
      </c>
      <c r="H449" s="84">
        <v>12</v>
      </c>
    </row>
    <row r="450" spans="1:8" x14ac:dyDescent="0.25">
      <c r="A450" s="78"/>
      <c r="B450" s="78"/>
      <c r="C450" s="82" t="s">
        <v>178</v>
      </c>
      <c r="D450" s="83" t="s">
        <v>179</v>
      </c>
      <c r="E450" s="84">
        <v>1</v>
      </c>
      <c r="F450" s="85" t="s">
        <v>194</v>
      </c>
      <c r="G450" s="86" t="s">
        <v>20</v>
      </c>
      <c r="H450" s="84">
        <v>10</v>
      </c>
    </row>
    <row r="451" spans="1:8" x14ac:dyDescent="0.25">
      <c r="A451" s="78"/>
      <c r="B451" s="78"/>
      <c r="C451" s="82" t="s">
        <v>195</v>
      </c>
      <c r="D451" s="83" t="s">
        <v>196</v>
      </c>
      <c r="E451" s="84">
        <v>576</v>
      </c>
      <c r="F451" s="85" t="s">
        <v>19</v>
      </c>
      <c r="G451" s="85" t="s">
        <v>23</v>
      </c>
      <c r="H451" s="84">
        <v>9</v>
      </c>
    </row>
    <row r="452" spans="1:8" x14ac:dyDescent="0.25">
      <c r="A452" s="78"/>
      <c r="B452" s="78"/>
      <c r="C452" s="82" t="s">
        <v>195</v>
      </c>
      <c r="D452" s="83" t="s">
        <v>196</v>
      </c>
      <c r="E452" s="84">
        <v>1278</v>
      </c>
      <c r="F452" s="85" t="s">
        <v>19</v>
      </c>
      <c r="G452" s="86" t="s">
        <v>20</v>
      </c>
      <c r="H452" s="84">
        <v>12</v>
      </c>
    </row>
    <row r="453" spans="1:8" x14ac:dyDescent="0.25">
      <c r="A453" s="78"/>
      <c r="B453" s="78"/>
      <c r="C453" s="82" t="s">
        <v>180</v>
      </c>
      <c r="D453" s="83" t="s">
        <v>181</v>
      </c>
      <c r="E453" s="84">
        <v>752</v>
      </c>
      <c r="F453" s="85" t="s">
        <v>19</v>
      </c>
      <c r="G453" s="85" t="s">
        <v>23</v>
      </c>
      <c r="H453" s="84">
        <v>9</v>
      </c>
    </row>
    <row r="454" spans="1:8" x14ac:dyDescent="0.25">
      <c r="A454" s="78"/>
      <c r="B454" s="78"/>
      <c r="C454" s="82" t="s">
        <v>180</v>
      </c>
      <c r="D454" s="83" t="s">
        <v>181</v>
      </c>
      <c r="E454" s="84">
        <v>1496</v>
      </c>
      <c r="F454" s="85" t="s">
        <v>19</v>
      </c>
      <c r="G454" s="86" t="s">
        <v>20</v>
      </c>
      <c r="H454" s="84">
        <v>12</v>
      </c>
    </row>
    <row r="455" spans="1:8" s="1" customFormat="1" x14ac:dyDescent="0.25">
      <c r="A455" s="81"/>
      <c r="B455" s="81"/>
      <c r="C455" s="82" t="s">
        <v>182</v>
      </c>
      <c r="D455" s="83" t="s">
        <v>183</v>
      </c>
      <c r="E455" s="84">
        <v>96</v>
      </c>
      <c r="F455" s="85" t="s">
        <v>19</v>
      </c>
      <c r="G455" s="85" t="s">
        <v>23</v>
      </c>
      <c r="H455" s="84">
        <v>9</v>
      </c>
    </row>
    <row r="456" spans="1:8" s="1" customFormat="1" x14ac:dyDescent="0.25">
      <c r="A456" s="81"/>
      <c r="B456" s="81"/>
      <c r="C456" s="82" t="s">
        <v>182</v>
      </c>
      <c r="D456" s="83" t="s">
        <v>183</v>
      </c>
      <c r="E456" s="84">
        <v>695</v>
      </c>
      <c r="F456" s="85" t="s">
        <v>19</v>
      </c>
      <c r="G456" s="86" t="s">
        <v>20</v>
      </c>
      <c r="H456" s="84">
        <v>12</v>
      </c>
    </row>
    <row r="457" spans="1:8" s="1" customFormat="1" x14ac:dyDescent="0.25">
      <c r="A457" s="81"/>
      <c r="B457" s="81"/>
      <c r="C457" s="82" t="s">
        <v>184</v>
      </c>
      <c r="D457" s="83" t="s">
        <v>185</v>
      </c>
      <c r="E457" s="84">
        <v>31</v>
      </c>
      <c r="F457" s="85" t="s">
        <v>19</v>
      </c>
      <c r="G457" s="85" t="s">
        <v>23</v>
      </c>
      <c r="H457" s="84">
        <v>9</v>
      </c>
    </row>
    <row r="458" spans="1:8" s="1" customFormat="1" x14ac:dyDescent="0.25">
      <c r="A458" s="81"/>
      <c r="B458" s="81"/>
      <c r="C458" s="82" t="s">
        <v>184</v>
      </c>
      <c r="D458" s="83" t="s">
        <v>185</v>
      </c>
      <c r="E458" s="84">
        <v>2</v>
      </c>
      <c r="F458" s="85" t="s">
        <v>194</v>
      </c>
      <c r="G458" s="86" t="s">
        <v>20</v>
      </c>
      <c r="H458" s="84">
        <v>10</v>
      </c>
    </row>
    <row r="459" spans="1:8" s="1" customFormat="1" x14ac:dyDescent="0.25">
      <c r="A459" s="81"/>
      <c r="B459" s="81"/>
      <c r="C459" s="82" t="s">
        <v>184</v>
      </c>
      <c r="D459" s="83" t="s">
        <v>185</v>
      </c>
      <c r="E459" s="84">
        <v>686</v>
      </c>
      <c r="F459" s="85" t="s">
        <v>44</v>
      </c>
      <c r="G459" s="86" t="s">
        <v>20</v>
      </c>
      <c r="H459" s="84">
        <v>12</v>
      </c>
    </row>
    <row r="460" spans="1:8" s="1" customFormat="1" x14ac:dyDescent="0.25">
      <c r="A460" s="81"/>
      <c r="B460" s="81"/>
      <c r="C460" s="82" t="s">
        <v>186</v>
      </c>
      <c r="D460" s="83" t="s">
        <v>187</v>
      </c>
      <c r="E460" s="84">
        <v>13</v>
      </c>
      <c r="F460" s="85" t="s">
        <v>19</v>
      </c>
      <c r="G460" s="85" t="s">
        <v>51</v>
      </c>
      <c r="H460" s="84">
        <v>6</v>
      </c>
    </row>
    <row r="461" spans="1:8" s="1" customFormat="1" x14ac:dyDescent="0.25">
      <c r="A461" s="81"/>
      <c r="B461" s="81"/>
      <c r="C461" s="82" t="s">
        <v>186</v>
      </c>
      <c r="D461" s="83" t="s">
        <v>187</v>
      </c>
      <c r="E461" s="84">
        <v>82</v>
      </c>
      <c r="F461" s="85" t="s">
        <v>19</v>
      </c>
      <c r="G461" s="86" t="s">
        <v>20</v>
      </c>
      <c r="H461" s="84">
        <v>12</v>
      </c>
    </row>
    <row r="462" spans="1:8" s="1" customFormat="1" x14ac:dyDescent="0.25">
      <c r="A462" s="81"/>
      <c r="B462" s="81"/>
      <c r="C462" s="82" t="s">
        <v>186</v>
      </c>
      <c r="D462" s="83" t="s">
        <v>187</v>
      </c>
      <c r="E462" s="84">
        <v>3</v>
      </c>
      <c r="F462" s="85" t="s">
        <v>44</v>
      </c>
      <c r="G462" s="85" t="s">
        <v>197</v>
      </c>
      <c r="H462" s="84">
        <v>12</v>
      </c>
    </row>
    <row r="463" spans="1:8" s="1" customFormat="1" x14ac:dyDescent="0.25">
      <c r="A463" s="81"/>
      <c r="B463" s="81"/>
      <c r="C463" s="82" t="s">
        <v>190</v>
      </c>
      <c r="D463" s="83" t="s">
        <v>191</v>
      </c>
      <c r="E463" s="84">
        <v>57</v>
      </c>
      <c r="F463" s="86" t="s">
        <v>19</v>
      </c>
      <c r="G463" s="86" t="s">
        <v>20</v>
      </c>
      <c r="H463" s="84">
        <v>12</v>
      </c>
    </row>
    <row r="464" spans="1:8" s="92" customFormat="1" x14ac:dyDescent="0.25">
      <c r="A464" s="87"/>
      <c r="B464" s="87"/>
      <c r="C464" s="88" t="s">
        <v>198</v>
      </c>
      <c r="D464" s="89" t="s">
        <v>199</v>
      </c>
      <c r="E464" s="90">
        <v>196</v>
      </c>
      <c r="F464" s="91" t="s">
        <v>19</v>
      </c>
      <c r="G464" s="91" t="s">
        <v>23</v>
      </c>
      <c r="H464" s="90">
        <v>9</v>
      </c>
    </row>
    <row r="465" spans="1:8" s="92" customFormat="1" x14ac:dyDescent="0.25">
      <c r="A465" s="93"/>
      <c r="B465" s="93"/>
      <c r="C465" s="88" t="s">
        <v>198</v>
      </c>
      <c r="D465" s="89" t="s">
        <v>199</v>
      </c>
      <c r="E465" s="90">
        <v>1095</v>
      </c>
      <c r="F465" s="91" t="s">
        <v>19</v>
      </c>
      <c r="G465" s="94" t="s">
        <v>20</v>
      </c>
      <c r="H465" s="90">
        <v>12</v>
      </c>
    </row>
    <row r="466" spans="1:8" s="92" customFormat="1" x14ac:dyDescent="0.25">
      <c r="A466" s="95"/>
      <c r="B466" s="95"/>
      <c r="C466" s="88" t="s">
        <v>198</v>
      </c>
      <c r="D466" s="89" t="s">
        <v>199</v>
      </c>
      <c r="E466" s="90">
        <v>6</v>
      </c>
      <c r="F466" s="91" t="s">
        <v>44</v>
      </c>
      <c r="G466" s="94" t="s">
        <v>20</v>
      </c>
      <c r="H466" s="90">
        <v>11</v>
      </c>
    </row>
    <row r="467" spans="1:8" s="92" customFormat="1" x14ac:dyDescent="0.25">
      <c r="A467" s="95"/>
      <c r="B467" s="95"/>
      <c r="C467" s="88" t="s">
        <v>198</v>
      </c>
      <c r="D467" s="89" t="s">
        <v>199</v>
      </c>
      <c r="E467" s="90">
        <v>4</v>
      </c>
      <c r="F467" s="91" t="s">
        <v>194</v>
      </c>
      <c r="G467" s="94" t="s">
        <v>20</v>
      </c>
      <c r="H467" s="90">
        <v>10</v>
      </c>
    </row>
    <row r="468" spans="1:8" s="92" customFormat="1" x14ac:dyDescent="0.25">
      <c r="A468" s="95"/>
      <c r="B468" s="95"/>
      <c r="C468" s="88" t="s">
        <v>198</v>
      </c>
      <c r="D468" s="89" t="s">
        <v>199</v>
      </c>
      <c r="E468" s="90">
        <v>1</v>
      </c>
      <c r="F468" s="91" t="s">
        <v>200</v>
      </c>
      <c r="G468" s="94" t="s">
        <v>20</v>
      </c>
      <c r="H468" s="90">
        <v>8</v>
      </c>
    </row>
    <row r="469" spans="1:8" s="1" customFormat="1" x14ac:dyDescent="0.25">
      <c r="A469" s="34" t="s">
        <v>201</v>
      </c>
      <c r="B469" s="35"/>
      <c r="C469" s="35"/>
      <c r="D469" s="36"/>
      <c r="E469" s="37"/>
      <c r="F469" s="37"/>
      <c r="G469" s="37"/>
      <c r="H469" s="37"/>
    </row>
    <row r="470" spans="1:8" s="1" customFormat="1" x14ac:dyDescent="0.25">
      <c r="A470" s="81"/>
      <c r="B470" s="81"/>
      <c r="C470" s="30" t="s">
        <v>202</v>
      </c>
      <c r="D470" s="72" t="s">
        <v>203</v>
      </c>
      <c r="E470" s="32">
        <v>1</v>
      </c>
      <c r="F470" s="28" t="s">
        <v>15</v>
      </c>
      <c r="G470" s="28" t="s">
        <v>16</v>
      </c>
      <c r="H470" s="27">
        <v>12</v>
      </c>
    </row>
    <row r="471" spans="1:8" s="1" customFormat="1" x14ac:dyDescent="0.25">
      <c r="A471" s="81"/>
      <c r="B471" s="81"/>
      <c r="C471" s="30" t="s">
        <v>202</v>
      </c>
      <c r="D471" s="72" t="s">
        <v>203</v>
      </c>
      <c r="E471" s="32">
        <v>28</v>
      </c>
      <c r="F471" s="28" t="s">
        <v>204</v>
      </c>
      <c r="G471" s="28" t="s">
        <v>16</v>
      </c>
      <c r="H471" s="27">
        <v>10</v>
      </c>
    </row>
    <row r="472" spans="1:8" s="1" customFormat="1" x14ac:dyDescent="0.25">
      <c r="A472" s="81"/>
      <c r="B472" s="81"/>
      <c r="C472" s="30" t="s">
        <v>202</v>
      </c>
      <c r="D472" s="72" t="s">
        <v>203</v>
      </c>
      <c r="E472" s="32">
        <v>20</v>
      </c>
      <c r="F472" s="28" t="s">
        <v>204</v>
      </c>
      <c r="G472" s="28" t="s">
        <v>42</v>
      </c>
      <c r="H472" s="27">
        <v>7</v>
      </c>
    </row>
    <row r="473" spans="1:8" s="1" customFormat="1" x14ac:dyDescent="0.25">
      <c r="A473" s="81"/>
      <c r="B473" s="81"/>
      <c r="C473" s="30" t="s">
        <v>202</v>
      </c>
      <c r="D473" s="72" t="s">
        <v>203</v>
      </c>
      <c r="E473" s="32">
        <v>20</v>
      </c>
      <c r="F473" s="28" t="s">
        <v>89</v>
      </c>
      <c r="G473" s="28" t="s">
        <v>42</v>
      </c>
      <c r="H473" s="27">
        <v>6</v>
      </c>
    </row>
    <row r="474" spans="1:8" s="1" customFormat="1" x14ac:dyDescent="0.25">
      <c r="A474" s="81"/>
      <c r="B474" s="81"/>
      <c r="C474" s="30" t="s">
        <v>202</v>
      </c>
      <c r="D474" s="72" t="s">
        <v>203</v>
      </c>
      <c r="E474" s="32">
        <v>26</v>
      </c>
      <c r="F474" s="28" t="s">
        <v>89</v>
      </c>
      <c r="G474" s="28" t="s">
        <v>16</v>
      </c>
      <c r="H474" s="27">
        <v>9</v>
      </c>
    </row>
    <row r="475" spans="1:8" s="1" customFormat="1" x14ac:dyDescent="0.25">
      <c r="A475" s="81"/>
      <c r="B475" s="81"/>
      <c r="C475" s="30" t="s">
        <v>202</v>
      </c>
      <c r="D475" s="72" t="s">
        <v>203</v>
      </c>
      <c r="E475" s="32">
        <v>6</v>
      </c>
      <c r="F475" s="28" t="s">
        <v>43</v>
      </c>
      <c r="G475" s="28" t="s">
        <v>16</v>
      </c>
      <c r="H475" s="27">
        <v>3</v>
      </c>
    </row>
    <row r="476" spans="1:8" s="1" customFormat="1" x14ac:dyDescent="0.25">
      <c r="A476" s="81"/>
      <c r="B476" s="81"/>
      <c r="C476" s="30" t="s">
        <v>202</v>
      </c>
      <c r="D476" s="72" t="s">
        <v>203</v>
      </c>
      <c r="E476" s="32">
        <v>7</v>
      </c>
      <c r="F476" s="28" t="s">
        <v>43</v>
      </c>
      <c r="G476" s="28" t="s">
        <v>16</v>
      </c>
      <c r="H476" s="27">
        <v>3</v>
      </c>
    </row>
    <row r="477" spans="1:8" s="1" customFormat="1" x14ac:dyDescent="0.25">
      <c r="A477" s="81"/>
      <c r="B477" s="81"/>
      <c r="C477" s="30" t="s">
        <v>202</v>
      </c>
      <c r="D477" s="72" t="s">
        <v>203</v>
      </c>
      <c r="E477" s="32">
        <v>1</v>
      </c>
      <c r="F477" s="28" t="s">
        <v>17</v>
      </c>
      <c r="G477" s="28" t="s">
        <v>16</v>
      </c>
      <c r="H477" s="27">
        <v>2</v>
      </c>
    </row>
    <row r="478" spans="1:8" s="1" customFormat="1" x14ac:dyDescent="0.25">
      <c r="A478" s="81"/>
      <c r="B478" s="81"/>
      <c r="C478" s="30" t="s">
        <v>202</v>
      </c>
      <c r="D478" s="72" t="s">
        <v>203</v>
      </c>
      <c r="E478" s="32">
        <v>650</v>
      </c>
      <c r="F478" s="26" t="s">
        <v>19</v>
      </c>
      <c r="G478" s="26" t="s">
        <v>23</v>
      </c>
      <c r="H478" s="27">
        <v>9</v>
      </c>
    </row>
    <row r="479" spans="1:8" s="1" customFormat="1" x14ac:dyDescent="0.25">
      <c r="A479" s="81"/>
      <c r="B479" s="81"/>
      <c r="C479" s="30" t="s">
        <v>202</v>
      </c>
      <c r="D479" s="72" t="s">
        <v>203</v>
      </c>
      <c r="E479" s="32">
        <v>1</v>
      </c>
      <c r="F479" s="26" t="s">
        <v>19</v>
      </c>
      <c r="G479" s="26" t="s">
        <v>34</v>
      </c>
      <c r="H479" s="27">
        <v>3</v>
      </c>
    </row>
    <row r="480" spans="1:8" s="1" customFormat="1" x14ac:dyDescent="0.25">
      <c r="A480" s="81"/>
      <c r="B480" s="81"/>
      <c r="C480" s="30" t="s">
        <v>202</v>
      </c>
      <c r="D480" s="72" t="s">
        <v>203</v>
      </c>
      <c r="E480" s="32">
        <v>1</v>
      </c>
      <c r="F480" s="26" t="s">
        <v>19</v>
      </c>
      <c r="G480" s="26" t="s">
        <v>51</v>
      </c>
      <c r="H480" s="27">
        <v>6</v>
      </c>
    </row>
    <row r="481" spans="1:8" s="1" customFormat="1" x14ac:dyDescent="0.25">
      <c r="A481" s="81"/>
      <c r="B481" s="81"/>
      <c r="C481" s="30" t="s">
        <v>202</v>
      </c>
      <c r="D481" s="72" t="s">
        <v>203</v>
      </c>
      <c r="E481" s="32">
        <v>1349</v>
      </c>
      <c r="F481" s="26" t="s">
        <v>19</v>
      </c>
      <c r="G481" s="26" t="s">
        <v>20</v>
      </c>
      <c r="H481" s="27">
        <v>12</v>
      </c>
    </row>
    <row r="482" spans="1:8" s="1" customFormat="1" x14ac:dyDescent="0.25">
      <c r="A482" s="81"/>
      <c r="B482" s="81"/>
      <c r="C482" s="30" t="s">
        <v>202</v>
      </c>
      <c r="D482" s="72" t="s">
        <v>203</v>
      </c>
      <c r="E482" s="32">
        <v>13</v>
      </c>
      <c r="F482" s="26" t="s">
        <v>19</v>
      </c>
      <c r="G482" s="26" t="s">
        <v>23</v>
      </c>
      <c r="H482" s="27">
        <v>9</v>
      </c>
    </row>
    <row r="483" spans="1:8" s="1" customFormat="1" x14ac:dyDescent="0.25">
      <c r="A483" s="81"/>
      <c r="B483" s="81"/>
      <c r="C483" s="30" t="s">
        <v>202</v>
      </c>
      <c r="D483" s="72" t="s">
        <v>203</v>
      </c>
      <c r="E483" s="32">
        <v>39</v>
      </c>
      <c r="F483" s="26" t="s">
        <v>19</v>
      </c>
      <c r="G483" s="26" t="s">
        <v>20</v>
      </c>
      <c r="H483" s="27">
        <v>12</v>
      </c>
    </row>
    <row r="484" spans="1:8" s="1" customFormat="1" x14ac:dyDescent="0.25">
      <c r="A484" s="81"/>
      <c r="B484" s="81"/>
      <c r="C484" s="30" t="s">
        <v>202</v>
      </c>
      <c r="D484" s="72" t="s">
        <v>203</v>
      </c>
      <c r="E484" s="32">
        <v>34</v>
      </c>
      <c r="F484" s="26" t="s">
        <v>19</v>
      </c>
      <c r="G484" s="26" t="s">
        <v>20</v>
      </c>
      <c r="H484" s="27">
        <v>12</v>
      </c>
    </row>
    <row r="485" spans="1:8" s="1" customFormat="1" x14ac:dyDescent="0.25">
      <c r="A485" s="81"/>
      <c r="B485" s="81"/>
      <c r="C485" s="30" t="s">
        <v>202</v>
      </c>
      <c r="D485" s="72" t="s">
        <v>203</v>
      </c>
      <c r="E485" s="32">
        <v>9</v>
      </c>
      <c r="F485" s="26" t="s">
        <v>19</v>
      </c>
      <c r="G485" s="26" t="s">
        <v>23</v>
      </c>
      <c r="H485" s="27">
        <v>9</v>
      </c>
    </row>
    <row r="486" spans="1:8" s="1" customFormat="1" x14ac:dyDescent="0.25">
      <c r="A486" s="81"/>
      <c r="B486" s="81"/>
      <c r="C486" s="30" t="s">
        <v>202</v>
      </c>
      <c r="D486" s="72" t="s">
        <v>203</v>
      </c>
      <c r="E486" s="32">
        <v>7</v>
      </c>
      <c r="F486" s="26" t="s">
        <v>19</v>
      </c>
      <c r="G486" s="26" t="s">
        <v>23</v>
      </c>
      <c r="H486" s="27">
        <v>9</v>
      </c>
    </row>
    <row r="487" spans="1:8" s="1" customFormat="1" x14ac:dyDescent="0.25">
      <c r="A487" s="81"/>
      <c r="B487" s="81"/>
      <c r="C487" s="30" t="s">
        <v>202</v>
      </c>
      <c r="D487" s="72" t="s">
        <v>203</v>
      </c>
      <c r="E487" s="32">
        <v>35</v>
      </c>
      <c r="F487" s="26" t="s">
        <v>19</v>
      </c>
      <c r="G487" s="26" t="s">
        <v>20</v>
      </c>
      <c r="H487" s="27">
        <v>12</v>
      </c>
    </row>
    <row r="488" spans="1:8" s="1" customFormat="1" x14ac:dyDescent="0.25">
      <c r="A488" s="81"/>
      <c r="B488" s="81"/>
      <c r="C488" s="30" t="s">
        <v>202</v>
      </c>
      <c r="D488" s="72" t="s">
        <v>203</v>
      </c>
      <c r="E488" s="32">
        <v>1</v>
      </c>
      <c r="F488" s="26" t="s">
        <v>19</v>
      </c>
      <c r="G488" s="26" t="s">
        <v>20</v>
      </c>
      <c r="H488" s="27">
        <v>12</v>
      </c>
    </row>
    <row r="489" spans="1:8" s="1" customFormat="1" x14ac:dyDescent="0.25">
      <c r="A489" s="81"/>
      <c r="B489" s="81"/>
      <c r="C489" s="30" t="s">
        <v>202</v>
      </c>
      <c r="D489" s="72" t="s">
        <v>203</v>
      </c>
      <c r="E489" s="32">
        <v>32</v>
      </c>
      <c r="F489" s="26" t="s">
        <v>19</v>
      </c>
      <c r="G489" s="26" t="s">
        <v>20</v>
      </c>
      <c r="H489" s="27">
        <v>12</v>
      </c>
    </row>
    <row r="490" spans="1:8" s="1" customFormat="1" x14ac:dyDescent="0.25">
      <c r="A490" s="81"/>
      <c r="B490" s="81"/>
      <c r="C490" s="30" t="s">
        <v>202</v>
      </c>
      <c r="D490" s="72" t="s">
        <v>203</v>
      </c>
      <c r="E490" s="32">
        <v>25</v>
      </c>
      <c r="F490" s="26" t="s">
        <v>19</v>
      </c>
      <c r="G490" s="26" t="s">
        <v>23</v>
      </c>
      <c r="H490" s="27">
        <v>9</v>
      </c>
    </row>
    <row r="491" spans="1:8" s="1" customFormat="1" x14ac:dyDescent="0.25">
      <c r="A491" s="81"/>
      <c r="B491" s="81"/>
      <c r="C491" s="30" t="s">
        <v>202</v>
      </c>
      <c r="D491" s="72" t="s">
        <v>203</v>
      </c>
      <c r="E491" s="32">
        <v>7</v>
      </c>
      <c r="F491" s="26" t="s">
        <v>19</v>
      </c>
      <c r="G491" s="26" t="s">
        <v>23</v>
      </c>
      <c r="H491" s="27">
        <v>9</v>
      </c>
    </row>
    <row r="492" spans="1:8" s="1" customFormat="1" x14ac:dyDescent="0.25">
      <c r="A492" s="81"/>
      <c r="B492" s="81"/>
      <c r="C492" s="30" t="s">
        <v>202</v>
      </c>
      <c r="D492" s="72" t="s">
        <v>203</v>
      </c>
      <c r="E492" s="32">
        <v>8</v>
      </c>
      <c r="F492" s="26" t="s">
        <v>19</v>
      </c>
      <c r="G492" s="26" t="s">
        <v>20</v>
      </c>
      <c r="H492" s="27">
        <v>12</v>
      </c>
    </row>
    <row r="493" spans="1:8" s="1" customFormat="1" x14ac:dyDescent="0.25">
      <c r="A493" s="81"/>
      <c r="B493" s="81"/>
      <c r="C493" s="30" t="s">
        <v>202</v>
      </c>
      <c r="D493" s="72" t="s">
        <v>203</v>
      </c>
      <c r="E493" s="32">
        <v>1</v>
      </c>
      <c r="F493" s="26" t="s">
        <v>19</v>
      </c>
      <c r="G493" s="26" t="s">
        <v>23</v>
      </c>
      <c r="H493" s="27">
        <v>9</v>
      </c>
    </row>
    <row r="494" spans="1:8" s="1" customFormat="1" x14ac:dyDescent="0.25">
      <c r="A494" s="81"/>
      <c r="B494" s="81"/>
      <c r="C494" s="30" t="s">
        <v>202</v>
      </c>
      <c r="D494" s="72" t="s">
        <v>203</v>
      </c>
      <c r="E494" s="32">
        <v>5</v>
      </c>
      <c r="F494" s="26" t="s">
        <v>19</v>
      </c>
      <c r="G494" s="26" t="s">
        <v>20</v>
      </c>
      <c r="H494" s="27">
        <v>12</v>
      </c>
    </row>
    <row r="495" spans="1:8" s="1" customFormat="1" x14ac:dyDescent="0.25">
      <c r="A495" s="81"/>
      <c r="B495" s="81"/>
      <c r="C495" s="30" t="s">
        <v>202</v>
      </c>
      <c r="D495" s="72" t="s">
        <v>203</v>
      </c>
      <c r="E495" s="32">
        <v>1</v>
      </c>
      <c r="F495" s="26" t="s">
        <v>19</v>
      </c>
      <c r="G495" s="26" t="s">
        <v>23</v>
      </c>
      <c r="H495" s="27">
        <v>9</v>
      </c>
    </row>
    <row r="496" spans="1:8" s="1" customFormat="1" x14ac:dyDescent="0.25">
      <c r="A496" s="81"/>
      <c r="B496" s="81"/>
      <c r="C496" s="30" t="s">
        <v>202</v>
      </c>
      <c r="D496" s="72" t="s">
        <v>203</v>
      </c>
      <c r="E496" s="32">
        <v>9</v>
      </c>
      <c r="F496" s="26" t="s">
        <v>19</v>
      </c>
      <c r="G496" s="26" t="s">
        <v>20</v>
      </c>
      <c r="H496" s="27">
        <v>12</v>
      </c>
    </row>
    <row r="497" spans="1:8" s="1" customFormat="1" x14ac:dyDescent="0.25">
      <c r="A497" s="81"/>
      <c r="B497" s="81"/>
      <c r="C497" s="30" t="s">
        <v>202</v>
      </c>
      <c r="D497" s="72" t="s">
        <v>203</v>
      </c>
      <c r="E497" s="32">
        <v>6</v>
      </c>
      <c r="F497" s="26" t="s">
        <v>19</v>
      </c>
      <c r="G497" s="26" t="s">
        <v>20</v>
      </c>
      <c r="H497" s="27">
        <v>12</v>
      </c>
    </row>
    <row r="498" spans="1:8" s="1" customFormat="1" x14ac:dyDescent="0.25">
      <c r="A498" s="81"/>
      <c r="B498" s="81"/>
      <c r="C498" s="30" t="s">
        <v>202</v>
      </c>
      <c r="D498" s="72" t="s">
        <v>203</v>
      </c>
      <c r="E498" s="32">
        <v>3</v>
      </c>
      <c r="F498" s="26" t="s">
        <v>19</v>
      </c>
      <c r="G498" s="26" t="s">
        <v>23</v>
      </c>
      <c r="H498" s="27">
        <v>9</v>
      </c>
    </row>
    <row r="499" spans="1:8" s="1" customFormat="1" x14ac:dyDescent="0.25">
      <c r="A499" s="81"/>
      <c r="B499" s="81"/>
      <c r="C499" s="30" t="s">
        <v>202</v>
      </c>
      <c r="D499" s="72" t="s">
        <v>203</v>
      </c>
      <c r="E499" s="32">
        <v>1</v>
      </c>
      <c r="F499" s="26" t="s">
        <v>19</v>
      </c>
      <c r="G499" s="26" t="s">
        <v>20</v>
      </c>
      <c r="H499" s="27">
        <v>12</v>
      </c>
    </row>
    <row r="500" spans="1:8" s="1" customFormat="1" x14ac:dyDescent="0.25">
      <c r="A500" s="81"/>
      <c r="B500" s="81"/>
      <c r="C500" s="30" t="s">
        <v>202</v>
      </c>
      <c r="D500" s="72" t="s">
        <v>203</v>
      </c>
      <c r="E500" s="32">
        <v>7</v>
      </c>
      <c r="F500" s="26" t="s">
        <v>19</v>
      </c>
      <c r="G500" s="26" t="s">
        <v>20</v>
      </c>
      <c r="H500" s="27">
        <v>12</v>
      </c>
    </row>
    <row r="501" spans="1:8" s="1" customFormat="1" x14ac:dyDescent="0.25">
      <c r="A501" s="81"/>
      <c r="B501" s="81"/>
      <c r="C501" s="30" t="s">
        <v>205</v>
      </c>
      <c r="D501" s="72" t="s">
        <v>206</v>
      </c>
      <c r="E501" s="32">
        <v>17</v>
      </c>
      <c r="F501" s="26" t="s">
        <v>19</v>
      </c>
      <c r="G501" s="26" t="s">
        <v>23</v>
      </c>
      <c r="H501" s="27">
        <v>9</v>
      </c>
    </row>
    <row r="502" spans="1:8" s="41" customFormat="1" ht="14.25" x14ac:dyDescent="0.25">
      <c r="A502" s="80"/>
      <c r="B502" s="80"/>
      <c r="C502" s="30" t="s">
        <v>205</v>
      </c>
      <c r="D502" s="72" t="s">
        <v>206</v>
      </c>
      <c r="E502" s="32">
        <v>56</v>
      </c>
      <c r="F502" s="26" t="s">
        <v>19</v>
      </c>
      <c r="G502" s="26" t="s">
        <v>20</v>
      </c>
      <c r="H502" s="27">
        <v>12</v>
      </c>
    </row>
    <row r="503" spans="1:8" x14ac:dyDescent="0.25">
      <c r="A503" s="22"/>
      <c r="B503" s="22"/>
      <c r="C503" s="30" t="s">
        <v>205</v>
      </c>
      <c r="D503" s="72" t="s">
        <v>206</v>
      </c>
      <c r="E503" s="32">
        <v>2</v>
      </c>
      <c r="F503" s="26" t="s">
        <v>38</v>
      </c>
      <c r="G503" s="26" t="s">
        <v>20</v>
      </c>
      <c r="H503" s="27">
        <v>9</v>
      </c>
    </row>
    <row r="504" spans="1:8" x14ac:dyDescent="0.25">
      <c r="A504" s="22"/>
      <c r="B504" s="22"/>
      <c r="C504" s="30" t="s">
        <v>205</v>
      </c>
      <c r="D504" s="72" t="s">
        <v>206</v>
      </c>
      <c r="E504" s="32">
        <v>1</v>
      </c>
      <c r="F504" s="26" t="s">
        <v>31</v>
      </c>
      <c r="G504" s="26" t="s">
        <v>20</v>
      </c>
      <c r="H504" s="27">
        <v>8</v>
      </c>
    </row>
    <row r="505" spans="1:8" x14ac:dyDescent="0.25">
      <c r="A505" s="22"/>
      <c r="B505" s="22"/>
      <c r="C505" s="30" t="s">
        <v>207</v>
      </c>
      <c r="D505" s="31" t="s">
        <v>208</v>
      </c>
      <c r="E505" s="32">
        <v>1</v>
      </c>
      <c r="F505" s="28" t="s">
        <v>89</v>
      </c>
      <c r="G505" s="28" t="s">
        <v>16</v>
      </c>
      <c r="H505" s="27">
        <v>9</v>
      </c>
    </row>
    <row r="506" spans="1:8" x14ac:dyDescent="0.25">
      <c r="A506" s="22"/>
      <c r="B506" s="22"/>
      <c r="C506" s="30" t="s">
        <v>207</v>
      </c>
      <c r="D506" s="31" t="s">
        <v>208</v>
      </c>
      <c r="E506" s="32">
        <v>67</v>
      </c>
      <c r="F506" s="28" t="s">
        <v>43</v>
      </c>
      <c r="G506" s="28" t="s">
        <v>20</v>
      </c>
      <c r="H506" s="27">
        <v>15</v>
      </c>
    </row>
    <row r="507" spans="1:8" x14ac:dyDescent="0.25">
      <c r="A507" s="22"/>
      <c r="B507" s="22"/>
      <c r="C507" s="30" t="s">
        <v>207</v>
      </c>
      <c r="D507" s="31" t="s">
        <v>208</v>
      </c>
      <c r="E507" s="32">
        <v>18</v>
      </c>
      <c r="F507" s="28" t="s">
        <v>17</v>
      </c>
      <c r="G507" s="28" t="s">
        <v>20</v>
      </c>
      <c r="H507" s="27">
        <v>14</v>
      </c>
    </row>
    <row r="508" spans="1:8" x14ac:dyDescent="0.25">
      <c r="A508" s="22"/>
      <c r="B508" s="22"/>
      <c r="C508" s="30" t="s">
        <v>207</v>
      </c>
      <c r="D508" s="31" t="s">
        <v>208</v>
      </c>
      <c r="E508" s="32">
        <v>14</v>
      </c>
      <c r="F508" s="28" t="s">
        <v>16</v>
      </c>
      <c r="G508" s="28" t="s">
        <v>20</v>
      </c>
      <c r="H508" s="27">
        <v>13</v>
      </c>
    </row>
    <row r="509" spans="1:8" x14ac:dyDescent="0.25">
      <c r="A509" s="22"/>
      <c r="B509" s="22"/>
      <c r="C509" s="30" t="s">
        <v>207</v>
      </c>
      <c r="D509" s="31" t="s">
        <v>208</v>
      </c>
      <c r="E509" s="32">
        <v>13</v>
      </c>
      <c r="F509" s="26" t="s">
        <v>19</v>
      </c>
      <c r="G509" s="26" t="s">
        <v>20</v>
      </c>
      <c r="H509" s="27">
        <v>12</v>
      </c>
    </row>
    <row r="510" spans="1:8" x14ac:dyDescent="0.25">
      <c r="A510" s="22"/>
      <c r="B510" s="22"/>
      <c r="C510" s="30" t="s">
        <v>207</v>
      </c>
      <c r="D510" s="31" t="s">
        <v>208</v>
      </c>
      <c r="E510" s="32">
        <v>2157</v>
      </c>
      <c r="F510" s="26" t="s">
        <v>19</v>
      </c>
      <c r="G510" s="26" t="s">
        <v>20</v>
      </c>
      <c r="H510" s="27">
        <v>12</v>
      </c>
    </row>
    <row r="511" spans="1:8" x14ac:dyDescent="0.25">
      <c r="A511" s="22"/>
      <c r="B511" s="22"/>
      <c r="C511" s="30" t="s">
        <v>207</v>
      </c>
      <c r="D511" s="31" t="s">
        <v>208</v>
      </c>
      <c r="E511" s="32">
        <v>421</v>
      </c>
      <c r="F511" s="26" t="s">
        <v>19</v>
      </c>
      <c r="G511" s="26" t="s">
        <v>23</v>
      </c>
      <c r="H511" s="27">
        <v>9</v>
      </c>
    </row>
    <row r="512" spans="1:8" x14ac:dyDescent="0.25">
      <c r="A512" s="22"/>
      <c r="B512" s="22"/>
      <c r="C512" s="30" t="s">
        <v>207</v>
      </c>
      <c r="D512" s="31" t="s">
        <v>208</v>
      </c>
      <c r="E512" s="32">
        <v>327</v>
      </c>
      <c r="F512" s="26" t="s">
        <v>19</v>
      </c>
      <c r="G512" s="26" t="s">
        <v>20</v>
      </c>
      <c r="H512" s="27">
        <v>12</v>
      </c>
    </row>
    <row r="513" spans="1:8" x14ac:dyDescent="0.25">
      <c r="A513" s="22"/>
      <c r="B513" s="22"/>
      <c r="C513" s="30" t="s">
        <v>209</v>
      </c>
      <c r="D513" s="31" t="s">
        <v>210</v>
      </c>
      <c r="E513" s="32">
        <v>1398</v>
      </c>
      <c r="F513" s="26" t="s">
        <v>19</v>
      </c>
      <c r="G513" s="26" t="s">
        <v>20</v>
      </c>
      <c r="H513" s="27">
        <v>12</v>
      </c>
    </row>
    <row r="514" spans="1:8" x14ac:dyDescent="0.25">
      <c r="A514" s="22"/>
      <c r="B514" s="22"/>
      <c r="C514" s="30" t="s">
        <v>209</v>
      </c>
      <c r="D514" s="31" t="s">
        <v>210</v>
      </c>
      <c r="E514" s="32">
        <v>559</v>
      </c>
      <c r="F514" s="26" t="s">
        <v>19</v>
      </c>
      <c r="G514" s="26" t="s">
        <v>23</v>
      </c>
      <c r="H514" s="27">
        <v>9</v>
      </c>
    </row>
    <row r="515" spans="1:8" x14ac:dyDescent="0.25">
      <c r="A515" s="22"/>
      <c r="B515" s="22"/>
      <c r="C515" s="30" t="s">
        <v>209</v>
      </c>
      <c r="D515" s="31" t="s">
        <v>210</v>
      </c>
      <c r="E515" s="32">
        <v>4</v>
      </c>
      <c r="F515" s="26" t="s">
        <v>19</v>
      </c>
      <c r="G515" s="26" t="s">
        <v>20</v>
      </c>
      <c r="H515" s="27">
        <v>12</v>
      </c>
    </row>
    <row r="516" spans="1:8" x14ac:dyDescent="0.25">
      <c r="A516" s="22"/>
      <c r="B516" s="22"/>
      <c r="C516" s="30" t="s">
        <v>209</v>
      </c>
      <c r="D516" s="31" t="s">
        <v>210</v>
      </c>
      <c r="E516" s="32">
        <v>17</v>
      </c>
      <c r="F516" s="26" t="s">
        <v>19</v>
      </c>
      <c r="G516" s="26" t="s">
        <v>20</v>
      </c>
      <c r="H516" s="27">
        <v>12</v>
      </c>
    </row>
    <row r="517" spans="1:8" x14ac:dyDescent="0.25">
      <c r="A517" s="22"/>
      <c r="B517" s="22"/>
      <c r="C517" s="30" t="s">
        <v>209</v>
      </c>
      <c r="D517" s="31" t="s">
        <v>210</v>
      </c>
      <c r="E517" s="32">
        <v>9</v>
      </c>
      <c r="F517" s="26" t="s">
        <v>19</v>
      </c>
      <c r="G517" s="26" t="s">
        <v>23</v>
      </c>
      <c r="H517" s="27">
        <v>9</v>
      </c>
    </row>
    <row r="518" spans="1:8" x14ac:dyDescent="0.25">
      <c r="A518" s="22"/>
      <c r="B518" s="22"/>
      <c r="C518" s="30" t="s">
        <v>211</v>
      </c>
      <c r="D518" s="31" t="s">
        <v>212</v>
      </c>
      <c r="E518" s="32">
        <v>109</v>
      </c>
      <c r="F518" s="26" t="s">
        <v>19</v>
      </c>
      <c r="G518" s="26" t="s">
        <v>20</v>
      </c>
      <c r="H518" s="27">
        <v>12</v>
      </c>
    </row>
    <row r="519" spans="1:8" x14ac:dyDescent="0.25">
      <c r="A519" s="22"/>
      <c r="B519" s="22"/>
      <c r="C519" s="30" t="s">
        <v>211</v>
      </c>
      <c r="D519" s="31" t="s">
        <v>212</v>
      </c>
      <c r="E519" s="32">
        <v>22</v>
      </c>
      <c r="F519" s="26" t="s">
        <v>19</v>
      </c>
      <c r="G519" s="26" t="s">
        <v>23</v>
      </c>
      <c r="H519" s="27">
        <v>9</v>
      </c>
    </row>
    <row r="520" spans="1:8" x14ac:dyDescent="0.25">
      <c r="A520" s="22"/>
      <c r="B520" s="22"/>
      <c r="C520" s="30" t="s">
        <v>213</v>
      </c>
      <c r="D520" s="31" t="s">
        <v>214</v>
      </c>
      <c r="E520" s="32">
        <v>768</v>
      </c>
      <c r="F520" s="26" t="s">
        <v>19</v>
      </c>
      <c r="G520" s="26" t="s">
        <v>20</v>
      </c>
      <c r="H520" s="27">
        <v>12</v>
      </c>
    </row>
    <row r="521" spans="1:8" x14ac:dyDescent="0.25">
      <c r="A521" s="22"/>
      <c r="B521" s="22"/>
      <c r="C521" s="30" t="s">
        <v>213</v>
      </c>
      <c r="D521" s="31" t="s">
        <v>214</v>
      </c>
      <c r="E521" s="32">
        <v>368</v>
      </c>
      <c r="F521" s="26" t="s">
        <v>19</v>
      </c>
      <c r="G521" s="26" t="s">
        <v>23</v>
      </c>
      <c r="H521" s="27">
        <v>9</v>
      </c>
    </row>
    <row r="522" spans="1:8" x14ac:dyDescent="0.25">
      <c r="A522" s="22"/>
      <c r="B522" s="22"/>
      <c r="C522" s="30" t="s">
        <v>213</v>
      </c>
      <c r="D522" s="31" t="s">
        <v>214</v>
      </c>
      <c r="E522" s="32">
        <v>8</v>
      </c>
      <c r="F522" s="26" t="s">
        <v>19</v>
      </c>
      <c r="G522" s="26" t="s">
        <v>20</v>
      </c>
      <c r="H522" s="27">
        <v>12</v>
      </c>
    </row>
    <row r="523" spans="1:8" x14ac:dyDescent="0.25">
      <c r="A523" s="22"/>
      <c r="B523" s="22"/>
      <c r="C523" s="30" t="s">
        <v>213</v>
      </c>
      <c r="D523" s="31" t="s">
        <v>214</v>
      </c>
      <c r="E523" s="32">
        <v>4</v>
      </c>
      <c r="F523" s="26" t="s">
        <v>19</v>
      </c>
      <c r="G523" s="26" t="s">
        <v>23</v>
      </c>
      <c r="H523" s="27">
        <v>9</v>
      </c>
    </row>
    <row r="524" spans="1:8" x14ac:dyDescent="0.25">
      <c r="A524" s="22"/>
      <c r="B524" s="22"/>
      <c r="C524" s="30" t="s">
        <v>213</v>
      </c>
      <c r="D524" s="31" t="s">
        <v>214</v>
      </c>
      <c r="E524" s="32">
        <v>2</v>
      </c>
      <c r="F524" s="26" t="s">
        <v>19</v>
      </c>
      <c r="G524" s="26" t="s">
        <v>20</v>
      </c>
      <c r="H524" s="27">
        <v>12</v>
      </c>
    </row>
    <row r="525" spans="1:8" x14ac:dyDescent="0.25">
      <c r="A525" s="22"/>
      <c r="B525" s="22"/>
      <c r="C525" s="30" t="s">
        <v>213</v>
      </c>
      <c r="D525" s="31" t="s">
        <v>214</v>
      </c>
      <c r="E525" s="32">
        <v>5</v>
      </c>
      <c r="F525" s="26" t="s">
        <v>19</v>
      </c>
      <c r="G525" s="26" t="s">
        <v>23</v>
      </c>
      <c r="H525" s="27">
        <v>9</v>
      </c>
    </row>
    <row r="526" spans="1:8" x14ac:dyDescent="0.25">
      <c r="A526" s="22"/>
      <c r="B526" s="22"/>
      <c r="C526" s="30" t="s">
        <v>213</v>
      </c>
      <c r="D526" s="31" t="s">
        <v>214</v>
      </c>
      <c r="E526" s="32">
        <v>6</v>
      </c>
      <c r="F526" s="26" t="s">
        <v>19</v>
      </c>
      <c r="G526" s="26" t="s">
        <v>20</v>
      </c>
      <c r="H526" s="27">
        <v>12</v>
      </c>
    </row>
    <row r="527" spans="1:8" x14ac:dyDescent="0.25">
      <c r="A527" s="22"/>
      <c r="B527" s="22"/>
      <c r="C527" s="30" t="s">
        <v>213</v>
      </c>
      <c r="D527" s="31" t="s">
        <v>214</v>
      </c>
      <c r="E527" s="32">
        <v>1</v>
      </c>
      <c r="F527" s="26" t="s">
        <v>19</v>
      </c>
      <c r="G527" s="26" t="s">
        <v>23</v>
      </c>
      <c r="H527" s="27">
        <v>9</v>
      </c>
    </row>
    <row r="528" spans="1:8" x14ac:dyDescent="0.25">
      <c r="A528" s="22"/>
      <c r="B528" s="22"/>
      <c r="C528" s="30" t="s">
        <v>213</v>
      </c>
      <c r="D528" s="31" t="s">
        <v>214</v>
      </c>
      <c r="E528" s="32">
        <v>2</v>
      </c>
      <c r="F528" s="26" t="s">
        <v>19</v>
      </c>
      <c r="G528" s="26" t="s">
        <v>20</v>
      </c>
      <c r="H528" s="27">
        <v>12</v>
      </c>
    </row>
    <row r="529" spans="1:8" x14ac:dyDescent="0.25">
      <c r="A529" s="22"/>
      <c r="B529" s="22"/>
      <c r="C529" s="30" t="s">
        <v>215</v>
      </c>
      <c r="D529" s="31" t="s">
        <v>216</v>
      </c>
      <c r="E529" s="32">
        <v>59</v>
      </c>
      <c r="F529" s="26" t="s">
        <v>19</v>
      </c>
      <c r="G529" s="26" t="s">
        <v>20</v>
      </c>
      <c r="H529" s="27">
        <v>12</v>
      </c>
    </row>
    <row r="530" spans="1:8" x14ac:dyDescent="0.25">
      <c r="A530" s="34" t="s">
        <v>217</v>
      </c>
      <c r="B530" s="35"/>
      <c r="C530" s="35"/>
      <c r="D530" s="36"/>
      <c r="E530" s="37"/>
      <c r="F530" s="37"/>
      <c r="G530" s="37"/>
      <c r="H530" s="37"/>
    </row>
    <row r="531" spans="1:8" x14ac:dyDescent="0.25">
      <c r="A531" s="22"/>
      <c r="B531" s="22"/>
      <c r="C531" s="96" t="s">
        <v>218</v>
      </c>
      <c r="D531" s="22" t="s">
        <v>219</v>
      </c>
      <c r="E531" s="22">
        <v>1027</v>
      </c>
      <c r="F531" s="97" t="s">
        <v>19</v>
      </c>
      <c r="G531" s="59" t="s">
        <v>20</v>
      </c>
      <c r="H531" s="22">
        <v>12</v>
      </c>
    </row>
    <row r="532" spans="1:8" x14ac:dyDescent="0.25">
      <c r="A532" s="22"/>
      <c r="B532" s="22"/>
      <c r="C532" s="96" t="s">
        <v>218</v>
      </c>
      <c r="D532" s="22" t="s">
        <v>219</v>
      </c>
      <c r="E532" s="22">
        <v>501</v>
      </c>
      <c r="F532" s="97" t="s">
        <v>19</v>
      </c>
      <c r="G532" s="59" t="s">
        <v>23</v>
      </c>
      <c r="H532" s="22">
        <v>9</v>
      </c>
    </row>
    <row r="533" spans="1:8" x14ac:dyDescent="0.25">
      <c r="A533" s="22"/>
      <c r="B533" s="22"/>
      <c r="C533" s="96" t="s">
        <v>220</v>
      </c>
      <c r="D533" s="55" t="s">
        <v>221</v>
      </c>
      <c r="E533" s="22">
        <v>692</v>
      </c>
      <c r="F533" s="97" t="s">
        <v>19</v>
      </c>
      <c r="G533" s="59" t="s">
        <v>23</v>
      </c>
      <c r="H533" s="22">
        <v>9</v>
      </c>
    </row>
    <row r="534" spans="1:8" x14ac:dyDescent="0.25">
      <c r="A534" s="22"/>
      <c r="B534" s="22"/>
      <c r="C534" s="96" t="s">
        <v>220</v>
      </c>
      <c r="D534" s="55" t="s">
        <v>221</v>
      </c>
      <c r="E534" s="22">
        <v>1567</v>
      </c>
      <c r="F534" s="97" t="s">
        <v>19</v>
      </c>
      <c r="G534" s="59" t="s">
        <v>20</v>
      </c>
      <c r="H534" s="22">
        <v>12</v>
      </c>
    </row>
    <row r="535" spans="1:8" x14ac:dyDescent="0.25">
      <c r="A535" s="22"/>
      <c r="B535" s="22"/>
      <c r="C535" s="96" t="s">
        <v>220</v>
      </c>
      <c r="D535" s="55" t="s">
        <v>221</v>
      </c>
      <c r="E535" s="22">
        <v>3</v>
      </c>
      <c r="F535" s="97" t="s">
        <v>34</v>
      </c>
      <c r="G535" s="59" t="s">
        <v>20</v>
      </c>
      <c r="H535" s="22">
        <v>10</v>
      </c>
    </row>
    <row r="536" spans="1:8" x14ac:dyDescent="0.25">
      <c r="A536" s="22"/>
      <c r="B536" s="22"/>
      <c r="C536" s="96" t="s">
        <v>220</v>
      </c>
      <c r="D536" s="55" t="s">
        <v>221</v>
      </c>
      <c r="E536" s="22">
        <v>6</v>
      </c>
      <c r="F536" s="97" t="s">
        <v>31</v>
      </c>
      <c r="G536" s="59" t="s">
        <v>20</v>
      </c>
      <c r="H536" s="22">
        <v>8</v>
      </c>
    </row>
    <row r="537" spans="1:8" x14ac:dyDescent="0.25">
      <c r="A537" s="22"/>
      <c r="B537" s="22"/>
      <c r="C537" s="96" t="s">
        <v>220</v>
      </c>
      <c r="D537" s="55" t="s">
        <v>221</v>
      </c>
      <c r="E537" s="22">
        <v>4</v>
      </c>
      <c r="F537" s="97" t="s">
        <v>51</v>
      </c>
      <c r="G537" s="59" t="s">
        <v>20</v>
      </c>
      <c r="H537" s="22">
        <v>7</v>
      </c>
    </row>
    <row r="538" spans="1:8" x14ac:dyDescent="0.25">
      <c r="A538" s="22"/>
      <c r="B538" s="22"/>
      <c r="C538" s="96" t="s">
        <v>220</v>
      </c>
      <c r="D538" s="55" t="s">
        <v>221</v>
      </c>
      <c r="E538" s="22">
        <v>6</v>
      </c>
      <c r="F538" s="68" t="s">
        <v>31</v>
      </c>
      <c r="G538" s="68" t="s">
        <v>23</v>
      </c>
      <c r="H538" s="22">
        <v>5</v>
      </c>
    </row>
    <row r="539" spans="1:8" x14ac:dyDescent="0.25">
      <c r="A539" s="22"/>
      <c r="B539" s="22"/>
      <c r="C539" s="96" t="s">
        <v>222</v>
      </c>
      <c r="D539" s="31" t="s">
        <v>223</v>
      </c>
      <c r="E539" s="32">
        <v>1256</v>
      </c>
      <c r="F539" s="26" t="s">
        <v>19</v>
      </c>
      <c r="G539" s="26" t="s">
        <v>20</v>
      </c>
      <c r="H539" s="27">
        <v>12</v>
      </c>
    </row>
    <row r="540" spans="1:8" x14ac:dyDescent="0.25">
      <c r="A540" s="22"/>
      <c r="B540" s="22"/>
      <c r="C540" s="96" t="s">
        <v>222</v>
      </c>
      <c r="D540" s="31" t="s">
        <v>223</v>
      </c>
      <c r="E540" s="32">
        <v>623</v>
      </c>
      <c r="F540" s="26" t="s">
        <v>19</v>
      </c>
      <c r="G540" s="26" t="s">
        <v>23</v>
      </c>
      <c r="H540" s="27">
        <v>9</v>
      </c>
    </row>
    <row r="541" spans="1:8" x14ac:dyDescent="0.25">
      <c r="A541" s="34" t="s">
        <v>224</v>
      </c>
      <c r="B541" s="35"/>
      <c r="C541" s="35"/>
      <c r="D541" s="35"/>
      <c r="E541" s="37"/>
      <c r="F541" s="37"/>
      <c r="G541" s="37"/>
      <c r="H541" s="37"/>
    </row>
    <row r="542" spans="1:8" s="1" customFormat="1" x14ac:dyDescent="0.25">
      <c r="A542" s="22"/>
      <c r="B542" s="22"/>
      <c r="C542" s="23" t="s">
        <v>225</v>
      </c>
      <c r="D542" s="23" t="s">
        <v>226</v>
      </c>
      <c r="E542" s="57">
        <v>14</v>
      </c>
      <c r="F542" s="97" t="s">
        <v>43</v>
      </c>
      <c r="G542" s="59" t="s">
        <v>20</v>
      </c>
      <c r="H542" s="98">
        <v>15</v>
      </c>
    </row>
    <row r="543" spans="1:8" s="1" customFormat="1" x14ac:dyDescent="0.25">
      <c r="A543" s="22"/>
      <c r="B543" s="22"/>
      <c r="C543" s="23" t="s">
        <v>225</v>
      </c>
      <c r="D543" s="23" t="s">
        <v>226</v>
      </c>
      <c r="E543" s="57">
        <v>3</v>
      </c>
      <c r="F543" s="97" t="s">
        <v>43</v>
      </c>
      <c r="G543" s="59" t="s">
        <v>20</v>
      </c>
      <c r="H543" s="98">
        <v>15</v>
      </c>
    </row>
    <row r="544" spans="1:8" s="1" customFormat="1" x14ac:dyDescent="0.25">
      <c r="A544" s="22"/>
      <c r="B544" s="22"/>
      <c r="C544" s="23" t="s">
        <v>227</v>
      </c>
      <c r="D544" s="23" t="s">
        <v>228</v>
      </c>
      <c r="E544" s="24">
        <v>315</v>
      </c>
      <c r="F544" s="97" t="s">
        <v>229</v>
      </c>
      <c r="G544" s="59" t="s">
        <v>230</v>
      </c>
      <c r="H544" s="98">
        <v>6</v>
      </c>
    </row>
    <row r="545" spans="1:8" s="1" customFormat="1" x14ac:dyDescent="0.25">
      <c r="A545" s="22"/>
      <c r="B545" s="22"/>
      <c r="C545" s="23" t="s">
        <v>231</v>
      </c>
      <c r="D545" s="23" t="s">
        <v>232</v>
      </c>
      <c r="E545" s="57">
        <v>122</v>
      </c>
      <c r="F545" s="97" t="s">
        <v>43</v>
      </c>
      <c r="G545" s="59" t="s">
        <v>16</v>
      </c>
      <c r="H545" s="98">
        <v>3</v>
      </c>
    </row>
    <row r="546" spans="1:8" s="1" customFormat="1" x14ac:dyDescent="0.25">
      <c r="A546" s="22"/>
      <c r="B546" s="22"/>
      <c r="C546" s="23" t="s">
        <v>233</v>
      </c>
      <c r="D546" s="23" t="s">
        <v>234</v>
      </c>
      <c r="E546" s="57">
        <v>20</v>
      </c>
      <c r="F546" s="97" t="s">
        <v>43</v>
      </c>
      <c r="G546" s="59" t="s">
        <v>16</v>
      </c>
      <c r="H546" s="98">
        <v>3</v>
      </c>
    </row>
    <row r="547" spans="1:8" s="1" customFormat="1" x14ac:dyDescent="0.25">
      <c r="A547" s="22"/>
      <c r="B547" s="22"/>
      <c r="C547" s="23" t="s">
        <v>233</v>
      </c>
      <c r="D547" s="23" t="s">
        <v>234</v>
      </c>
      <c r="E547" s="57">
        <v>6</v>
      </c>
      <c r="F547" s="97" t="s">
        <v>17</v>
      </c>
      <c r="G547" s="59" t="s">
        <v>16</v>
      </c>
      <c r="H547" s="98">
        <v>2</v>
      </c>
    </row>
    <row r="548" spans="1:8" s="1" customFormat="1" x14ac:dyDescent="0.25">
      <c r="A548" s="22"/>
      <c r="B548" s="22"/>
      <c r="C548" s="23" t="s">
        <v>233</v>
      </c>
      <c r="D548" s="23" t="s">
        <v>234</v>
      </c>
      <c r="E548" s="57">
        <v>1</v>
      </c>
      <c r="F548" s="59" t="s">
        <v>16</v>
      </c>
      <c r="G548" s="59" t="s">
        <v>16</v>
      </c>
      <c r="H548" s="98">
        <v>1</v>
      </c>
    </row>
    <row r="549" spans="1:8" s="1" customFormat="1" x14ac:dyDescent="0.25">
      <c r="A549" s="22"/>
      <c r="B549" s="22"/>
      <c r="C549" s="23" t="s">
        <v>235</v>
      </c>
      <c r="D549" s="23" t="s">
        <v>236</v>
      </c>
      <c r="E549" s="57">
        <v>1</v>
      </c>
      <c r="F549" s="97" t="s">
        <v>42</v>
      </c>
      <c r="G549" s="59" t="s">
        <v>237</v>
      </c>
      <c r="H549" s="98">
        <v>12</v>
      </c>
    </row>
    <row r="550" spans="1:8" s="1" customFormat="1" x14ac:dyDescent="0.25">
      <c r="A550" s="22"/>
      <c r="B550" s="22"/>
      <c r="C550" s="23" t="s">
        <v>238</v>
      </c>
      <c r="D550" s="23" t="s">
        <v>239</v>
      </c>
      <c r="E550" s="57">
        <v>1</v>
      </c>
      <c r="F550" s="97" t="s">
        <v>17</v>
      </c>
      <c r="G550" s="59" t="s">
        <v>16</v>
      </c>
      <c r="H550" s="98">
        <v>2</v>
      </c>
    </row>
    <row r="551" spans="1:8" s="1" customFormat="1" x14ac:dyDescent="0.25">
      <c r="A551" s="22"/>
      <c r="B551" s="22"/>
      <c r="C551" s="23" t="s">
        <v>225</v>
      </c>
      <c r="D551" s="23" t="s">
        <v>226</v>
      </c>
      <c r="E551" s="57">
        <v>57</v>
      </c>
      <c r="F551" s="97" t="s">
        <v>19</v>
      </c>
      <c r="G551" s="59" t="s">
        <v>20</v>
      </c>
      <c r="H551" s="98">
        <v>12</v>
      </c>
    </row>
    <row r="552" spans="1:8" s="1" customFormat="1" x14ac:dyDescent="0.25">
      <c r="A552" s="22"/>
      <c r="B552" s="22"/>
      <c r="C552" s="23" t="s">
        <v>225</v>
      </c>
      <c r="D552" s="23" t="s">
        <v>226</v>
      </c>
      <c r="E552" s="57">
        <v>6</v>
      </c>
      <c r="F552" s="97" t="s">
        <v>19</v>
      </c>
      <c r="G552" s="59" t="s">
        <v>20</v>
      </c>
      <c r="H552" s="98">
        <v>12</v>
      </c>
    </row>
    <row r="553" spans="1:8" x14ac:dyDescent="0.25">
      <c r="A553" s="22"/>
      <c r="B553" s="22"/>
      <c r="C553" s="23" t="s">
        <v>225</v>
      </c>
      <c r="D553" s="23" t="s">
        <v>226</v>
      </c>
      <c r="E553" s="24">
        <v>3</v>
      </c>
      <c r="F553" s="97" t="s">
        <v>19</v>
      </c>
      <c r="G553" s="59" t="s">
        <v>20</v>
      </c>
      <c r="H553" s="98">
        <v>12</v>
      </c>
    </row>
    <row r="554" spans="1:8" x14ac:dyDescent="0.25">
      <c r="A554" s="22"/>
      <c r="B554" s="22"/>
      <c r="C554" s="23" t="s">
        <v>225</v>
      </c>
      <c r="D554" s="23" t="s">
        <v>226</v>
      </c>
      <c r="E554" s="57">
        <v>21</v>
      </c>
      <c r="F554" s="97" t="s">
        <v>19</v>
      </c>
      <c r="G554" s="59" t="s">
        <v>20</v>
      </c>
      <c r="H554" s="98">
        <v>12</v>
      </c>
    </row>
    <row r="555" spans="1:8" x14ac:dyDescent="0.25">
      <c r="A555" s="22"/>
      <c r="B555" s="22"/>
      <c r="C555" s="23" t="s">
        <v>225</v>
      </c>
      <c r="D555" s="23" t="s">
        <v>226</v>
      </c>
      <c r="E555" s="57">
        <v>1</v>
      </c>
      <c r="F555" s="97" t="s">
        <v>44</v>
      </c>
      <c r="G555" s="59" t="s">
        <v>197</v>
      </c>
      <c r="H555" s="98">
        <v>12</v>
      </c>
    </row>
    <row r="556" spans="1:8" x14ac:dyDescent="0.25">
      <c r="A556" s="22"/>
      <c r="B556" s="22"/>
      <c r="C556" s="23" t="s">
        <v>225</v>
      </c>
      <c r="D556" s="23" t="s">
        <v>226</v>
      </c>
      <c r="E556" s="57">
        <v>3</v>
      </c>
      <c r="F556" s="97" t="s">
        <v>44</v>
      </c>
      <c r="G556" s="59" t="s">
        <v>197</v>
      </c>
      <c r="H556" s="98">
        <v>12</v>
      </c>
    </row>
    <row r="557" spans="1:8" s="41" customFormat="1" ht="14.25" x14ac:dyDescent="0.25">
      <c r="A557" s="24"/>
      <c r="B557" s="24"/>
      <c r="C557" s="23" t="s">
        <v>227</v>
      </c>
      <c r="D557" s="23" t="s">
        <v>228</v>
      </c>
      <c r="E557" s="57">
        <v>209</v>
      </c>
      <c r="F557" s="97" t="s">
        <v>19</v>
      </c>
      <c r="G557" s="59" t="s">
        <v>20</v>
      </c>
      <c r="H557" s="98">
        <v>12</v>
      </c>
    </row>
    <row r="558" spans="1:8" s="41" customFormat="1" ht="14.25" x14ac:dyDescent="0.25">
      <c r="A558" s="22"/>
      <c r="B558" s="22"/>
      <c r="C558" s="23" t="s">
        <v>227</v>
      </c>
      <c r="D558" s="23" t="s">
        <v>228</v>
      </c>
      <c r="E558" s="57">
        <v>15</v>
      </c>
      <c r="F558" s="97" t="s">
        <v>38</v>
      </c>
      <c r="G558" s="59" t="s">
        <v>20</v>
      </c>
      <c r="H558" s="98">
        <v>9</v>
      </c>
    </row>
    <row r="559" spans="1:8" s="99" customFormat="1" ht="14.25" x14ac:dyDescent="0.25">
      <c r="A559" s="22"/>
      <c r="B559" s="22"/>
      <c r="C559" s="23" t="s">
        <v>231</v>
      </c>
      <c r="D559" s="23" t="s">
        <v>232</v>
      </c>
      <c r="E559" s="57">
        <f>434+34</f>
        <v>468</v>
      </c>
      <c r="F559" s="97" t="s">
        <v>19</v>
      </c>
      <c r="G559" s="59" t="s">
        <v>20</v>
      </c>
      <c r="H559" s="98">
        <v>12</v>
      </c>
    </row>
    <row r="560" spans="1:8" s="99" customFormat="1" ht="14.25" x14ac:dyDescent="0.25">
      <c r="A560" s="22"/>
      <c r="B560" s="22"/>
      <c r="C560" s="23" t="s">
        <v>231</v>
      </c>
      <c r="D560" s="23" t="s">
        <v>232</v>
      </c>
      <c r="E560" s="57">
        <f>83+6</f>
        <v>89</v>
      </c>
      <c r="F560" s="97" t="s">
        <v>19</v>
      </c>
      <c r="G560" s="59" t="s">
        <v>23</v>
      </c>
      <c r="H560" s="98">
        <v>9</v>
      </c>
    </row>
    <row r="561" spans="1:8" s="41" customFormat="1" ht="14.25" x14ac:dyDescent="0.25">
      <c r="A561" s="22"/>
      <c r="B561" s="22"/>
      <c r="C561" s="23" t="s">
        <v>231</v>
      </c>
      <c r="D561" s="23" t="s">
        <v>232</v>
      </c>
      <c r="E561" s="57">
        <v>1</v>
      </c>
      <c r="F561" s="97" t="s">
        <v>19</v>
      </c>
      <c r="G561" s="59" t="s">
        <v>20</v>
      </c>
      <c r="H561" s="98">
        <v>12</v>
      </c>
    </row>
    <row r="562" spans="1:8" s="41" customFormat="1" ht="14.25" x14ac:dyDescent="0.25">
      <c r="A562" s="22"/>
      <c r="B562" s="22"/>
      <c r="C562" s="23" t="s">
        <v>233</v>
      </c>
      <c r="D562" s="23" t="s">
        <v>234</v>
      </c>
      <c r="E562" s="57">
        <v>175</v>
      </c>
      <c r="F562" s="97" t="s">
        <v>19</v>
      </c>
      <c r="G562" s="59" t="s">
        <v>20</v>
      </c>
      <c r="H562" s="98">
        <v>12</v>
      </c>
    </row>
    <row r="563" spans="1:8" s="41" customFormat="1" ht="14.25" x14ac:dyDescent="0.25">
      <c r="A563" s="22"/>
      <c r="B563" s="22"/>
      <c r="C563" s="23" t="s">
        <v>235</v>
      </c>
      <c r="D563" s="23" t="s">
        <v>236</v>
      </c>
      <c r="E563" s="57">
        <f>955+1+152</f>
        <v>1108</v>
      </c>
      <c r="F563" s="97" t="s">
        <v>19</v>
      </c>
      <c r="G563" s="59" t="s">
        <v>20</v>
      </c>
      <c r="H563" s="98">
        <v>12</v>
      </c>
    </row>
    <row r="564" spans="1:8" x14ac:dyDescent="0.25">
      <c r="A564" s="55"/>
      <c r="B564" s="55"/>
      <c r="C564" s="23" t="s">
        <v>235</v>
      </c>
      <c r="D564" s="23" t="s">
        <v>236</v>
      </c>
      <c r="E564" s="57">
        <f>411+3</f>
        <v>414</v>
      </c>
      <c r="F564" s="97" t="s">
        <v>19</v>
      </c>
      <c r="G564" s="59" t="s">
        <v>23</v>
      </c>
      <c r="H564" s="98">
        <v>9</v>
      </c>
    </row>
    <row r="565" spans="1:8" x14ac:dyDescent="0.25">
      <c r="A565" s="55"/>
      <c r="B565" s="55"/>
      <c r="C565" s="23" t="s">
        <v>235</v>
      </c>
      <c r="D565" s="23" t="s">
        <v>236</v>
      </c>
      <c r="E565" s="57">
        <v>4</v>
      </c>
      <c r="F565" s="97" t="s">
        <v>19</v>
      </c>
      <c r="G565" s="59" t="s">
        <v>20</v>
      </c>
      <c r="H565" s="98">
        <v>12</v>
      </c>
    </row>
    <row r="566" spans="1:8" x14ac:dyDescent="0.25">
      <c r="A566" s="55"/>
      <c r="B566" s="55"/>
      <c r="C566" s="23" t="s">
        <v>235</v>
      </c>
      <c r="D566" s="23" t="s">
        <v>236</v>
      </c>
      <c r="E566" s="57">
        <v>5</v>
      </c>
      <c r="F566" s="97" t="s">
        <v>19</v>
      </c>
      <c r="G566" s="59" t="s">
        <v>23</v>
      </c>
      <c r="H566" s="98">
        <v>9</v>
      </c>
    </row>
    <row r="567" spans="1:8" x14ac:dyDescent="0.25">
      <c r="A567" s="55"/>
      <c r="B567" s="55"/>
      <c r="C567" s="23" t="s">
        <v>235</v>
      </c>
      <c r="D567" s="23" t="s">
        <v>236</v>
      </c>
      <c r="E567" s="57">
        <v>1</v>
      </c>
      <c r="F567" s="97" t="s">
        <v>38</v>
      </c>
      <c r="G567" s="59" t="s">
        <v>20</v>
      </c>
      <c r="H567" s="98">
        <v>9</v>
      </c>
    </row>
    <row r="568" spans="1:8" x14ac:dyDescent="0.25">
      <c r="A568" s="55"/>
      <c r="B568" s="55"/>
      <c r="C568" s="23" t="s">
        <v>240</v>
      </c>
      <c r="D568" s="23" t="s">
        <v>241</v>
      </c>
      <c r="E568" s="57">
        <v>704</v>
      </c>
      <c r="F568" s="97" t="s">
        <v>19</v>
      </c>
      <c r="G568" s="59" t="s">
        <v>23</v>
      </c>
      <c r="H568" s="98">
        <v>9</v>
      </c>
    </row>
    <row r="569" spans="1:8" x14ac:dyDescent="0.25">
      <c r="A569" s="55"/>
      <c r="B569" s="55"/>
      <c r="C569" s="23" t="s">
        <v>240</v>
      </c>
      <c r="D569" s="23" t="s">
        <v>241</v>
      </c>
      <c r="E569" s="57">
        <v>1465</v>
      </c>
      <c r="F569" s="97" t="s">
        <v>19</v>
      </c>
      <c r="G569" s="59" t="s">
        <v>20</v>
      </c>
      <c r="H569" s="98">
        <v>12</v>
      </c>
    </row>
    <row r="570" spans="1:8" x14ac:dyDescent="0.25">
      <c r="A570" s="55"/>
      <c r="B570" s="55"/>
      <c r="C570" s="23" t="s">
        <v>240</v>
      </c>
      <c r="D570" s="23" t="s">
        <v>241</v>
      </c>
      <c r="E570" s="57">
        <v>1</v>
      </c>
      <c r="F570" s="97" t="s">
        <v>34</v>
      </c>
      <c r="G570" s="59" t="s">
        <v>23</v>
      </c>
      <c r="H570" s="98">
        <v>7</v>
      </c>
    </row>
    <row r="571" spans="1:8" x14ac:dyDescent="0.25">
      <c r="A571" s="55"/>
      <c r="B571" s="55"/>
      <c r="C571" s="23" t="s">
        <v>240</v>
      </c>
      <c r="D571" s="23" t="s">
        <v>241</v>
      </c>
      <c r="E571" s="57">
        <v>2</v>
      </c>
      <c r="F571" s="97" t="s">
        <v>34</v>
      </c>
      <c r="G571" s="59" t="s">
        <v>20</v>
      </c>
      <c r="H571" s="98">
        <v>10</v>
      </c>
    </row>
    <row r="572" spans="1:8" x14ac:dyDescent="0.25">
      <c r="A572" s="55"/>
      <c r="B572" s="55"/>
      <c r="C572" s="23" t="s">
        <v>242</v>
      </c>
      <c r="D572" s="23" t="s">
        <v>243</v>
      </c>
      <c r="E572" s="57">
        <v>49</v>
      </c>
      <c r="F572" s="97" t="s">
        <v>19</v>
      </c>
      <c r="G572" s="59" t="s">
        <v>20</v>
      </c>
      <c r="H572" s="98">
        <v>12</v>
      </c>
    </row>
    <row r="573" spans="1:8" x14ac:dyDescent="0.25">
      <c r="A573" s="55"/>
      <c r="B573" s="55"/>
      <c r="C573" s="23" t="s">
        <v>238</v>
      </c>
      <c r="D573" s="23" t="s">
        <v>239</v>
      </c>
      <c r="E573" s="57">
        <v>1639</v>
      </c>
      <c r="F573" s="97" t="s">
        <v>19</v>
      </c>
      <c r="G573" s="59" t="s">
        <v>20</v>
      </c>
      <c r="H573" s="98">
        <v>12</v>
      </c>
    </row>
    <row r="574" spans="1:8" x14ac:dyDescent="0.25">
      <c r="A574" s="55"/>
      <c r="B574" s="55"/>
      <c r="C574" s="23" t="s">
        <v>238</v>
      </c>
      <c r="D574" s="23" t="s">
        <v>239</v>
      </c>
      <c r="E574" s="57">
        <v>271</v>
      </c>
      <c r="F574" s="97" t="s">
        <v>19</v>
      </c>
      <c r="G574" s="59" t="s">
        <v>23</v>
      </c>
      <c r="H574" s="98">
        <v>9</v>
      </c>
    </row>
    <row r="575" spans="1:8" x14ac:dyDescent="0.25">
      <c r="A575" s="55"/>
      <c r="B575" s="55"/>
      <c r="C575" s="23" t="s">
        <v>238</v>
      </c>
      <c r="D575" s="23" t="s">
        <v>239</v>
      </c>
      <c r="E575" s="57">
        <v>79</v>
      </c>
      <c r="F575" s="97" t="s">
        <v>19</v>
      </c>
      <c r="G575" s="59" t="s">
        <v>20</v>
      </c>
      <c r="H575" s="98">
        <v>12</v>
      </c>
    </row>
    <row r="576" spans="1:8" x14ac:dyDescent="0.25">
      <c r="A576" s="55"/>
      <c r="B576" s="55"/>
      <c r="C576" s="23" t="s">
        <v>238</v>
      </c>
      <c r="D576" s="23" t="s">
        <v>239</v>
      </c>
      <c r="E576" s="57">
        <v>48</v>
      </c>
      <c r="F576" s="97" t="s">
        <v>19</v>
      </c>
      <c r="G576" s="59" t="s">
        <v>23</v>
      </c>
      <c r="H576" s="98">
        <v>9</v>
      </c>
    </row>
    <row r="577" spans="1:8" x14ac:dyDescent="0.25">
      <c r="A577" s="55"/>
      <c r="B577" s="55"/>
      <c r="C577" s="23" t="s">
        <v>238</v>
      </c>
      <c r="D577" s="23" t="s">
        <v>239</v>
      </c>
      <c r="E577" s="57">
        <v>9</v>
      </c>
      <c r="F577" s="97" t="s">
        <v>19</v>
      </c>
      <c r="G577" s="59" t="s">
        <v>20</v>
      </c>
      <c r="H577" s="98">
        <v>12</v>
      </c>
    </row>
    <row r="578" spans="1:8" x14ac:dyDescent="0.25">
      <c r="A578" s="55"/>
      <c r="B578" s="55"/>
      <c r="C578" s="23" t="s">
        <v>238</v>
      </c>
      <c r="D578" s="23" t="s">
        <v>239</v>
      </c>
      <c r="E578" s="57">
        <v>6</v>
      </c>
      <c r="F578" s="97" t="s">
        <v>19</v>
      </c>
      <c r="G578" s="59" t="s">
        <v>23</v>
      </c>
      <c r="H578" s="98">
        <v>9</v>
      </c>
    </row>
    <row r="579" spans="1:8" ht="25.5" x14ac:dyDescent="0.25">
      <c r="A579" s="55"/>
      <c r="B579" s="55"/>
      <c r="C579" s="23" t="s">
        <v>244</v>
      </c>
      <c r="D579" s="23" t="s">
        <v>245</v>
      </c>
      <c r="E579" s="57">
        <v>447</v>
      </c>
      <c r="F579" s="97" t="s">
        <v>19</v>
      </c>
      <c r="G579" s="59" t="s">
        <v>51</v>
      </c>
      <c r="H579" s="98">
        <v>6</v>
      </c>
    </row>
    <row r="580" spans="1:8" ht="25.5" x14ac:dyDescent="0.25">
      <c r="A580" s="55"/>
      <c r="B580" s="55"/>
      <c r="C580" s="23" t="s">
        <v>244</v>
      </c>
      <c r="D580" s="23" t="s">
        <v>245</v>
      </c>
      <c r="E580" s="57">
        <v>1</v>
      </c>
      <c r="F580" s="97" t="s">
        <v>38</v>
      </c>
      <c r="G580" s="59" t="s">
        <v>51</v>
      </c>
      <c r="H580" s="98">
        <v>3</v>
      </c>
    </row>
    <row r="581" spans="1:8" ht="25.5" x14ac:dyDescent="0.25">
      <c r="A581" s="55"/>
      <c r="B581" s="55"/>
      <c r="C581" s="23" t="s">
        <v>244</v>
      </c>
      <c r="D581" s="23" t="s">
        <v>245</v>
      </c>
      <c r="E581" s="57">
        <v>1</v>
      </c>
      <c r="F581" s="97" t="s">
        <v>38</v>
      </c>
      <c r="G581" s="59" t="s">
        <v>51</v>
      </c>
      <c r="H581" s="98">
        <v>3</v>
      </c>
    </row>
    <row r="582" spans="1:8" x14ac:dyDescent="0.25">
      <c r="A582" s="34" t="s">
        <v>246</v>
      </c>
      <c r="B582" s="35"/>
      <c r="C582" s="35"/>
      <c r="D582" s="36"/>
      <c r="E582" s="37"/>
      <c r="F582" s="37"/>
      <c r="G582" s="37"/>
      <c r="H582" s="37"/>
    </row>
    <row r="583" spans="1:8" x14ac:dyDescent="0.25">
      <c r="A583" s="55"/>
      <c r="B583" s="55"/>
      <c r="C583" s="100" t="s">
        <v>247</v>
      </c>
      <c r="D583" s="22" t="s">
        <v>248</v>
      </c>
      <c r="E583" s="32">
        <v>849</v>
      </c>
      <c r="F583" s="26" t="s">
        <v>19</v>
      </c>
      <c r="G583" s="26" t="s">
        <v>20</v>
      </c>
      <c r="H583" s="27">
        <v>12</v>
      </c>
    </row>
    <row r="584" spans="1:8" x14ac:dyDescent="0.25">
      <c r="A584" s="55"/>
      <c r="B584" s="55"/>
      <c r="C584" s="100" t="s">
        <v>247</v>
      </c>
      <c r="D584" s="22" t="s">
        <v>248</v>
      </c>
      <c r="E584" s="32">
        <v>120</v>
      </c>
      <c r="F584" s="26" t="s">
        <v>19</v>
      </c>
      <c r="G584" s="26" t="s">
        <v>23</v>
      </c>
      <c r="H584" s="27">
        <v>9</v>
      </c>
    </row>
    <row r="585" spans="1:8" x14ac:dyDescent="0.25">
      <c r="A585" s="55"/>
      <c r="B585" s="55"/>
      <c r="C585" s="30" t="s">
        <v>249</v>
      </c>
      <c r="D585" s="31" t="s">
        <v>250</v>
      </c>
      <c r="E585" s="32">
        <v>492</v>
      </c>
      <c r="F585" s="26" t="s">
        <v>19</v>
      </c>
      <c r="G585" s="26" t="s">
        <v>23</v>
      </c>
      <c r="H585" s="27">
        <v>9</v>
      </c>
    </row>
    <row r="586" spans="1:8" x14ac:dyDescent="0.25">
      <c r="A586" s="55"/>
      <c r="B586" s="55"/>
      <c r="C586" s="30" t="s">
        <v>249</v>
      </c>
      <c r="D586" s="31" t="s">
        <v>250</v>
      </c>
      <c r="E586" s="32">
        <v>975</v>
      </c>
      <c r="F586" s="26" t="s">
        <v>19</v>
      </c>
      <c r="G586" s="26" t="s">
        <v>20</v>
      </c>
      <c r="H586" s="27">
        <v>12</v>
      </c>
    </row>
    <row r="587" spans="1:8" x14ac:dyDescent="0.25">
      <c r="A587" s="55"/>
      <c r="B587" s="55"/>
      <c r="C587" s="30" t="s">
        <v>249</v>
      </c>
      <c r="D587" s="31" t="s">
        <v>250</v>
      </c>
      <c r="E587" s="32">
        <v>6</v>
      </c>
      <c r="F587" s="26" t="s">
        <v>19</v>
      </c>
      <c r="G587" s="26" t="s">
        <v>23</v>
      </c>
      <c r="H587" s="27">
        <v>9</v>
      </c>
    </row>
    <row r="588" spans="1:8" x14ac:dyDescent="0.25">
      <c r="A588" s="55"/>
      <c r="B588" s="55"/>
      <c r="C588" s="30" t="s">
        <v>249</v>
      </c>
      <c r="D588" s="31" t="s">
        <v>250</v>
      </c>
      <c r="E588" s="32">
        <v>4</v>
      </c>
      <c r="F588" s="26" t="s">
        <v>19</v>
      </c>
      <c r="G588" s="26" t="s">
        <v>20</v>
      </c>
      <c r="H588" s="27">
        <v>12</v>
      </c>
    </row>
    <row r="589" spans="1:8" x14ac:dyDescent="0.25">
      <c r="A589" s="55"/>
      <c r="B589" s="55"/>
      <c r="C589" s="30" t="s">
        <v>249</v>
      </c>
      <c r="D589" s="31" t="s">
        <v>250</v>
      </c>
      <c r="E589" s="32">
        <v>4</v>
      </c>
      <c r="F589" s="26" t="s">
        <v>19</v>
      </c>
      <c r="G589" s="26" t="s">
        <v>23</v>
      </c>
      <c r="H589" s="27">
        <v>9</v>
      </c>
    </row>
    <row r="590" spans="1:8" x14ac:dyDescent="0.25">
      <c r="A590" s="55"/>
      <c r="B590" s="55"/>
      <c r="C590" s="30" t="s">
        <v>249</v>
      </c>
      <c r="D590" s="31" t="s">
        <v>250</v>
      </c>
      <c r="E590" s="32">
        <v>4</v>
      </c>
      <c r="F590" s="26" t="s">
        <v>19</v>
      </c>
      <c r="G590" s="26" t="s">
        <v>20</v>
      </c>
      <c r="H590" s="27">
        <v>12</v>
      </c>
    </row>
    <row r="591" spans="1:8" x14ac:dyDescent="0.25">
      <c r="A591" s="55"/>
      <c r="B591" s="55"/>
      <c r="C591" s="30" t="s">
        <v>249</v>
      </c>
      <c r="D591" s="31" t="s">
        <v>250</v>
      </c>
      <c r="E591" s="32">
        <v>4</v>
      </c>
      <c r="F591" s="26" t="s">
        <v>19</v>
      </c>
      <c r="G591" s="26" t="s">
        <v>23</v>
      </c>
      <c r="H591" s="27">
        <v>9</v>
      </c>
    </row>
    <row r="592" spans="1:8" x14ac:dyDescent="0.25">
      <c r="A592" s="78"/>
      <c r="B592" s="78"/>
      <c r="C592" s="30" t="s">
        <v>249</v>
      </c>
      <c r="D592" s="31" t="s">
        <v>250</v>
      </c>
      <c r="E592" s="32">
        <v>1</v>
      </c>
      <c r="F592" s="26" t="s">
        <v>19</v>
      </c>
      <c r="G592" s="26" t="s">
        <v>20</v>
      </c>
      <c r="H592" s="27">
        <v>12</v>
      </c>
    </row>
    <row r="593" spans="1:8" x14ac:dyDescent="0.25">
      <c r="A593" s="78"/>
      <c r="B593" s="78"/>
      <c r="C593" s="30" t="s">
        <v>249</v>
      </c>
      <c r="D593" s="31" t="s">
        <v>250</v>
      </c>
      <c r="E593" s="32">
        <v>22</v>
      </c>
      <c r="F593" s="26" t="s">
        <v>19</v>
      </c>
      <c r="G593" s="26" t="s">
        <v>23</v>
      </c>
      <c r="H593" s="27">
        <v>9</v>
      </c>
    </row>
    <row r="594" spans="1:8" x14ac:dyDescent="0.25">
      <c r="A594" s="78"/>
      <c r="B594" s="78"/>
      <c r="C594" s="30" t="s">
        <v>249</v>
      </c>
      <c r="D594" s="31" t="s">
        <v>250</v>
      </c>
      <c r="E594" s="32">
        <v>85</v>
      </c>
      <c r="F594" s="26" t="s">
        <v>19</v>
      </c>
      <c r="G594" s="26" t="s">
        <v>20</v>
      </c>
      <c r="H594" s="27">
        <v>12</v>
      </c>
    </row>
    <row r="595" spans="1:8" s="41" customFormat="1" ht="14.25" x14ac:dyDescent="0.25">
      <c r="A595" s="80"/>
      <c r="B595" s="80"/>
      <c r="C595" s="30" t="s">
        <v>251</v>
      </c>
      <c r="D595" s="31" t="s">
        <v>252</v>
      </c>
      <c r="E595" s="32">
        <v>1</v>
      </c>
      <c r="F595" s="26" t="s">
        <v>89</v>
      </c>
      <c r="G595" s="26" t="s">
        <v>42</v>
      </c>
      <c r="H595" s="27">
        <v>6</v>
      </c>
    </row>
    <row r="596" spans="1:8" x14ac:dyDescent="0.25">
      <c r="A596" s="101"/>
      <c r="B596" s="101"/>
      <c r="C596" s="30" t="s">
        <v>251</v>
      </c>
      <c r="D596" s="31" t="s">
        <v>252</v>
      </c>
      <c r="E596" s="32">
        <v>10</v>
      </c>
      <c r="F596" s="26" t="s">
        <v>89</v>
      </c>
      <c r="G596" s="26" t="s">
        <v>16</v>
      </c>
      <c r="H596" s="27">
        <v>9</v>
      </c>
    </row>
    <row r="597" spans="1:8" x14ac:dyDescent="0.25">
      <c r="A597" s="101"/>
      <c r="B597" s="101"/>
      <c r="C597" s="30" t="s">
        <v>251</v>
      </c>
      <c r="D597" s="31" t="s">
        <v>252</v>
      </c>
      <c r="E597" s="32">
        <v>1</v>
      </c>
      <c r="F597" s="26" t="s">
        <v>43</v>
      </c>
      <c r="G597" s="26" t="s">
        <v>20</v>
      </c>
      <c r="H597" s="27">
        <v>15</v>
      </c>
    </row>
    <row r="598" spans="1:8" x14ac:dyDescent="0.25">
      <c r="A598" s="101"/>
      <c r="B598" s="101"/>
      <c r="C598" s="30" t="s">
        <v>251</v>
      </c>
      <c r="D598" s="31" t="s">
        <v>252</v>
      </c>
      <c r="E598" s="32">
        <v>1760</v>
      </c>
      <c r="F598" s="26" t="s">
        <v>19</v>
      </c>
      <c r="G598" s="26" t="s">
        <v>20</v>
      </c>
      <c r="H598" s="27">
        <v>12</v>
      </c>
    </row>
    <row r="599" spans="1:8" x14ac:dyDescent="0.25">
      <c r="A599" s="101"/>
      <c r="B599" s="101"/>
      <c r="C599" s="30" t="s">
        <v>251</v>
      </c>
      <c r="D599" s="31" t="s">
        <v>252</v>
      </c>
      <c r="E599" s="32">
        <v>806</v>
      </c>
      <c r="F599" s="26" t="s">
        <v>19</v>
      </c>
      <c r="G599" s="26" t="s">
        <v>23</v>
      </c>
      <c r="H599" s="27">
        <v>9</v>
      </c>
    </row>
    <row r="600" spans="1:8" x14ac:dyDescent="0.25">
      <c r="A600" s="101"/>
      <c r="B600" s="101"/>
      <c r="C600" s="30" t="s">
        <v>253</v>
      </c>
      <c r="D600" s="31" t="s">
        <v>254</v>
      </c>
      <c r="E600" s="32">
        <v>1406</v>
      </c>
      <c r="F600" s="26" t="s">
        <v>19</v>
      </c>
      <c r="G600" s="26" t="s">
        <v>20</v>
      </c>
      <c r="H600" s="27">
        <v>12</v>
      </c>
    </row>
    <row r="601" spans="1:8" x14ac:dyDescent="0.25">
      <c r="A601" s="101"/>
      <c r="B601" s="101"/>
      <c r="C601" s="30" t="s">
        <v>253</v>
      </c>
      <c r="D601" s="31" t="s">
        <v>254</v>
      </c>
      <c r="E601" s="32">
        <v>845</v>
      </c>
      <c r="F601" s="26" t="s">
        <v>19</v>
      </c>
      <c r="G601" s="26" t="s">
        <v>23</v>
      </c>
      <c r="H601" s="27">
        <v>9</v>
      </c>
    </row>
    <row r="602" spans="1:8" x14ac:dyDescent="0.25">
      <c r="A602" s="101"/>
      <c r="B602" s="101"/>
      <c r="C602" s="30" t="s">
        <v>253</v>
      </c>
      <c r="D602" s="31" t="s">
        <v>254</v>
      </c>
      <c r="E602" s="32">
        <v>41</v>
      </c>
      <c r="F602" s="26" t="s">
        <v>19</v>
      </c>
      <c r="G602" s="26" t="s">
        <v>20</v>
      </c>
      <c r="H602" s="27">
        <v>12</v>
      </c>
    </row>
    <row r="603" spans="1:8" x14ac:dyDescent="0.25">
      <c r="A603" s="101"/>
      <c r="B603" s="101"/>
      <c r="C603" s="30" t="s">
        <v>253</v>
      </c>
      <c r="D603" s="31" t="s">
        <v>254</v>
      </c>
      <c r="E603" s="32">
        <v>16</v>
      </c>
      <c r="F603" s="26" t="s">
        <v>19</v>
      </c>
      <c r="G603" s="26" t="s">
        <v>23</v>
      </c>
      <c r="H603" s="27">
        <v>9</v>
      </c>
    </row>
    <row r="604" spans="1:8" x14ac:dyDescent="0.25">
      <c r="A604" s="101"/>
      <c r="B604" s="101"/>
      <c r="C604" s="30" t="s">
        <v>253</v>
      </c>
      <c r="D604" s="31" t="s">
        <v>254</v>
      </c>
      <c r="E604" s="32">
        <v>26</v>
      </c>
      <c r="F604" s="26" t="s">
        <v>19</v>
      </c>
      <c r="G604" s="26" t="s">
        <v>20</v>
      </c>
      <c r="H604" s="27">
        <v>12</v>
      </c>
    </row>
    <row r="605" spans="1:8" x14ac:dyDescent="0.25">
      <c r="A605" s="101"/>
      <c r="B605" s="101"/>
      <c r="C605" s="30" t="s">
        <v>253</v>
      </c>
      <c r="D605" s="31" t="s">
        <v>254</v>
      </c>
      <c r="E605" s="32">
        <v>8</v>
      </c>
      <c r="F605" s="26" t="s">
        <v>19</v>
      </c>
      <c r="G605" s="26" t="s">
        <v>23</v>
      </c>
      <c r="H605" s="27">
        <v>9</v>
      </c>
    </row>
    <row r="606" spans="1:8" x14ac:dyDescent="0.25">
      <c r="A606" s="101"/>
      <c r="B606" s="101"/>
      <c r="C606" s="30" t="s">
        <v>253</v>
      </c>
      <c r="D606" s="31" t="s">
        <v>254</v>
      </c>
      <c r="E606" s="32">
        <v>1</v>
      </c>
      <c r="F606" s="26" t="s">
        <v>19</v>
      </c>
      <c r="G606" s="26" t="s">
        <v>20</v>
      </c>
      <c r="H606" s="27">
        <v>12</v>
      </c>
    </row>
    <row r="607" spans="1:8" x14ac:dyDescent="0.25">
      <c r="A607" s="101"/>
      <c r="B607" s="101"/>
      <c r="C607" s="30" t="s">
        <v>253</v>
      </c>
      <c r="D607" s="31" t="s">
        <v>254</v>
      </c>
      <c r="E607" s="32">
        <v>1</v>
      </c>
      <c r="F607" s="26" t="s">
        <v>19</v>
      </c>
      <c r="G607" s="26" t="s">
        <v>23</v>
      </c>
      <c r="H607" s="27">
        <v>9</v>
      </c>
    </row>
    <row r="608" spans="1:8" x14ac:dyDescent="0.25">
      <c r="A608" s="101"/>
      <c r="B608" s="101"/>
      <c r="C608" s="30" t="s">
        <v>255</v>
      </c>
      <c r="D608" s="31" t="s">
        <v>256</v>
      </c>
      <c r="E608" s="32">
        <v>292</v>
      </c>
      <c r="F608" s="26" t="s">
        <v>19</v>
      </c>
      <c r="G608" s="26" t="s">
        <v>20</v>
      </c>
      <c r="H608" s="27">
        <v>12</v>
      </c>
    </row>
    <row r="609" spans="1:8" x14ac:dyDescent="0.25">
      <c r="A609" s="101"/>
      <c r="B609" s="101"/>
      <c r="C609" s="30" t="s">
        <v>257</v>
      </c>
      <c r="D609" s="31" t="s">
        <v>258</v>
      </c>
      <c r="E609" s="32">
        <v>133</v>
      </c>
      <c r="F609" s="26" t="s">
        <v>19</v>
      </c>
      <c r="G609" s="26" t="s">
        <v>20</v>
      </c>
      <c r="H609" s="27">
        <v>12</v>
      </c>
    </row>
    <row r="610" spans="1:8" x14ac:dyDescent="0.25">
      <c r="A610" s="101"/>
      <c r="B610" s="101"/>
      <c r="C610" s="30" t="s">
        <v>259</v>
      </c>
      <c r="D610" s="31" t="s">
        <v>260</v>
      </c>
      <c r="E610" s="32">
        <v>31</v>
      </c>
      <c r="F610" s="26" t="s">
        <v>15</v>
      </c>
      <c r="G610" s="26" t="s">
        <v>16</v>
      </c>
      <c r="H610" s="27">
        <v>12</v>
      </c>
    </row>
    <row r="611" spans="1:8" x14ac:dyDescent="0.25">
      <c r="A611" s="101"/>
      <c r="B611" s="101"/>
      <c r="C611" s="30" t="s">
        <v>259</v>
      </c>
      <c r="D611" s="31" t="s">
        <v>260</v>
      </c>
      <c r="E611" s="32">
        <v>10</v>
      </c>
      <c r="F611" s="26" t="s">
        <v>15</v>
      </c>
      <c r="G611" s="26" t="s">
        <v>42</v>
      </c>
      <c r="H611" s="27">
        <v>9</v>
      </c>
    </row>
    <row r="612" spans="1:8" x14ac:dyDescent="0.25">
      <c r="A612" s="101"/>
      <c r="B612" s="101"/>
      <c r="C612" s="30" t="s">
        <v>259</v>
      </c>
      <c r="D612" s="31" t="s">
        <v>260</v>
      </c>
      <c r="E612" s="32">
        <v>1</v>
      </c>
      <c r="F612" s="26" t="s">
        <v>15</v>
      </c>
      <c r="G612" s="26" t="s">
        <v>16</v>
      </c>
      <c r="H612" s="27">
        <v>12</v>
      </c>
    </row>
    <row r="613" spans="1:8" x14ac:dyDescent="0.25">
      <c r="A613" s="101"/>
      <c r="B613" s="101"/>
      <c r="C613" s="30" t="s">
        <v>259</v>
      </c>
      <c r="D613" s="31" t="s">
        <v>260</v>
      </c>
      <c r="E613" s="32">
        <v>6</v>
      </c>
      <c r="F613" s="26" t="s">
        <v>19</v>
      </c>
      <c r="G613" s="26" t="s">
        <v>23</v>
      </c>
      <c r="H613" s="27">
        <v>9</v>
      </c>
    </row>
    <row r="614" spans="1:8" x14ac:dyDescent="0.25">
      <c r="A614" s="101"/>
      <c r="B614" s="101"/>
      <c r="C614" s="30" t="s">
        <v>259</v>
      </c>
      <c r="D614" s="31" t="s">
        <v>260</v>
      </c>
      <c r="E614" s="32">
        <v>58</v>
      </c>
      <c r="F614" s="26" t="s">
        <v>19</v>
      </c>
      <c r="G614" s="26" t="s">
        <v>20</v>
      </c>
      <c r="H614" s="27">
        <v>12</v>
      </c>
    </row>
    <row r="615" spans="1:8" x14ac:dyDescent="0.25">
      <c r="A615" s="101"/>
      <c r="B615" s="101"/>
      <c r="C615" s="30" t="s">
        <v>259</v>
      </c>
      <c r="D615" s="31" t="s">
        <v>260</v>
      </c>
      <c r="E615" s="32">
        <v>2</v>
      </c>
      <c r="F615" s="26" t="s">
        <v>16</v>
      </c>
      <c r="G615" s="26" t="s">
        <v>20</v>
      </c>
      <c r="H615" s="27">
        <v>13</v>
      </c>
    </row>
    <row r="616" spans="1:8" x14ac:dyDescent="0.25">
      <c r="A616" s="101"/>
      <c r="B616" s="101"/>
      <c r="C616" s="30" t="s">
        <v>259</v>
      </c>
      <c r="D616" s="31" t="s">
        <v>260</v>
      </c>
      <c r="E616" s="32">
        <v>1</v>
      </c>
      <c r="F616" s="26" t="s">
        <v>17</v>
      </c>
      <c r="G616" s="26" t="s">
        <v>20</v>
      </c>
      <c r="H616" s="27">
        <v>14</v>
      </c>
    </row>
    <row r="617" spans="1:8" x14ac:dyDescent="0.25">
      <c r="A617" s="101"/>
      <c r="B617" s="101"/>
      <c r="C617" s="30" t="s">
        <v>259</v>
      </c>
      <c r="D617" s="31" t="s">
        <v>260</v>
      </c>
      <c r="E617" s="32">
        <v>34</v>
      </c>
      <c r="F617" s="26" t="s">
        <v>43</v>
      </c>
      <c r="G617" s="26" t="s">
        <v>20</v>
      </c>
      <c r="H617" s="27">
        <v>15</v>
      </c>
    </row>
    <row r="618" spans="1:8" s="41" customFormat="1" ht="14.25" x14ac:dyDescent="0.25">
      <c r="A618" s="24"/>
      <c r="B618" s="24"/>
      <c r="C618" s="30" t="s">
        <v>259</v>
      </c>
      <c r="D618" s="31" t="s">
        <v>260</v>
      </c>
      <c r="E618" s="32">
        <v>12</v>
      </c>
      <c r="F618" s="26" t="s">
        <v>19</v>
      </c>
      <c r="G618" s="26" t="s">
        <v>20</v>
      </c>
      <c r="H618" s="27">
        <v>12</v>
      </c>
    </row>
    <row r="619" spans="1:8" x14ac:dyDescent="0.25">
      <c r="A619" s="24"/>
      <c r="B619" s="24"/>
      <c r="C619" s="30" t="s">
        <v>259</v>
      </c>
      <c r="D619" s="31" t="s">
        <v>260</v>
      </c>
      <c r="E619" s="32">
        <v>10</v>
      </c>
      <c r="F619" s="26" t="s">
        <v>19</v>
      </c>
      <c r="G619" s="26" t="s">
        <v>20</v>
      </c>
      <c r="H619" s="27">
        <v>12</v>
      </c>
    </row>
    <row r="620" spans="1:8" x14ac:dyDescent="0.25">
      <c r="A620" s="24"/>
      <c r="B620" s="24"/>
      <c r="C620" s="30" t="s">
        <v>261</v>
      </c>
      <c r="D620" s="31" t="s">
        <v>262</v>
      </c>
      <c r="E620" s="32">
        <v>40</v>
      </c>
      <c r="F620" s="26" t="s">
        <v>15</v>
      </c>
      <c r="G620" s="26" t="s">
        <v>42</v>
      </c>
      <c r="H620" s="27">
        <v>9</v>
      </c>
    </row>
    <row r="621" spans="1:8" x14ac:dyDescent="0.25">
      <c r="A621" s="24"/>
      <c r="B621" s="24"/>
      <c r="C621" s="30" t="s">
        <v>261</v>
      </c>
      <c r="D621" s="31" t="s">
        <v>262</v>
      </c>
      <c r="E621" s="32">
        <v>94</v>
      </c>
      <c r="F621" s="26" t="s">
        <v>15</v>
      </c>
      <c r="G621" s="26" t="s">
        <v>16</v>
      </c>
      <c r="H621" s="27">
        <v>12</v>
      </c>
    </row>
    <row r="622" spans="1:8" x14ac:dyDescent="0.25">
      <c r="A622" s="24"/>
      <c r="B622" s="24"/>
      <c r="C622" s="30" t="s">
        <v>261</v>
      </c>
      <c r="D622" s="31" t="s">
        <v>262</v>
      </c>
      <c r="E622" s="32">
        <v>288</v>
      </c>
      <c r="F622" s="26" t="s">
        <v>19</v>
      </c>
      <c r="G622" s="26" t="s">
        <v>20</v>
      </c>
      <c r="H622" s="27">
        <v>12</v>
      </c>
    </row>
    <row r="623" spans="1:8" x14ac:dyDescent="0.25">
      <c r="A623" s="24"/>
      <c r="B623" s="24"/>
      <c r="C623" s="30" t="s">
        <v>261</v>
      </c>
      <c r="D623" s="31" t="s">
        <v>262</v>
      </c>
      <c r="E623" s="32">
        <v>5</v>
      </c>
      <c r="F623" s="26" t="s">
        <v>19</v>
      </c>
      <c r="G623" s="26" t="s">
        <v>23</v>
      </c>
      <c r="H623" s="27">
        <v>9</v>
      </c>
    </row>
    <row r="624" spans="1:8" x14ac:dyDescent="0.25">
      <c r="A624" s="24"/>
      <c r="B624" s="24"/>
      <c r="C624" s="30" t="s">
        <v>263</v>
      </c>
      <c r="D624" s="31" t="s">
        <v>264</v>
      </c>
      <c r="E624" s="32">
        <v>29</v>
      </c>
      <c r="F624" s="26" t="s">
        <v>19</v>
      </c>
      <c r="G624" s="26" t="s">
        <v>20</v>
      </c>
      <c r="H624" s="27">
        <v>12</v>
      </c>
    </row>
    <row r="625" spans="1:8" x14ac:dyDescent="0.25">
      <c r="A625" s="24"/>
      <c r="B625" s="24"/>
      <c r="C625" s="30" t="s">
        <v>263</v>
      </c>
      <c r="D625" s="31" t="s">
        <v>264</v>
      </c>
      <c r="E625" s="32">
        <v>10</v>
      </c>
      <c r="F625" s="26" t="s">
        <v>19</v>
      </c>
      <c r="G625" s="26" t="s">
        <v>23</v>
      </c>
      <c r="H625" s="27">
        <v>9</v>
      </c>
    </row>
    <row r="626" spans="1:8" x14ac:dyDescent="0.25">
      <c r="A626" s="24"/>
      <c r="B626" s="24"/>
      <c r="C626" s="30" t="s">
        <v>265</v>
      </c>
      <c r="D626" s="31" t="s">
        <v>266</v>
      </c>
      <c r="E626" s="32">
        <v>18</v>
      </c>
      <c r="F626" s="26" t="s">
        <v>19</v>
      </c>
      <c r="G626" s="26" t="s">
        <v>20</v>
      </c>
      <c r="H626" s="27">
        <v>12</v>
      </c>
    </row>
    <row r="627" spans="1:8" x14ac:dyDescent="0.25">
      <c r="A627" s="24"/>
      <c r="B627" s="24"/>
      <c r="C627" s="30" t="s">
        <v>265</v>
      </c>
      <c r="D627" s="31" t="s">
        <v>266</v>
      </c>
      <c r="E627" s="32">
        <v>134</v>
      </c>
      <c r="F627" s="26" t="s">
        <v>19</v>
      </c>
      <c r="G627" s="26" t="s">
        <v>20</v>
      </c>
      <c r="H627" s="27">
        <v>12</v>
      </c>
    </row>
    <row r="628" spans="1:8" x14ac:dyDescent="0.25">
      <c r="A628" s="24"/>
      <c r="B628" s="24"/>
      <c r="C628" s="30" t="s">
        <v>267</v>
      </c>
      <c r="D628" s="31" t="s">
        <v>268</v>
      </c>
      <c r="E628" s="32">
        <v>192</v>
      </c>
      <c r="F628" s="26" t="s">
        <v>15</v>
      </c>
      <c r="G628" s="26" t="s">
        <v>16</v>
      </c>
      <c r="H628" s="27">
        <v>12</v>
      </c>
    </row>
    <row r="629" spans="1:8" x14ac:dyDescent="0.25">
      <c r="A629" s="24"/>
      <c r="B629" s="24"/>
      <c r="C629" s="30" t="s">
        <v>267</v>
      </c>
      <c r="D629" s="31" t="s">
        <v>268</v>
      </c>
      <c r="E629" s="32">
        <v>221</v>
      </c>
      <c r="F629" s="26" t="s">
        <v>43</v>
      </c>
      <c r="G629" s="26" t="s">
        <v>23</v>
      </c>
      <c r="H629" s="27">
        <v>12</v>
      </c>
    </row>
    <row r="630" spans="1:8" x14ac:dyDescent="0.25">
      <c r="A630" s="24"/>
      <c r="B630" s="24"/>
      <c r="C630" s="24" t="s">
        <v>269</v>
      </c>
      <c r="D630" s="24" t="s">
        <v>270</v>
      </c>
      <c r="E630" s="24">
        <v>1</v>
      </c>
      <c r="F630" s="49" t="s">
        <v>19</v>
      </c>
      <c r="G630" s="26" t="s">
        <v>23</v>
      </c>
      <c r="H630" s="22">
        <v>9</v>
      </c>
    </row>
    <row r="631" spans="1:8" x14ac:dyDescent="0.25">
      <c r="A631" s="24"/>
      <c r="B631" s="24"/>
      <c r="C631" s="24" t="s">
        <v>269</v>
      </c>
      <c r="D631" s="24" t="s">
        <v>270</v>
      </c>
      <c r="E631" s="24">
        <v>1500</v>
      </c>
      <c r="F631" s="26" t="s">
        <v>19</v>
      </c>
      <c r="G631" s="26" t="s">
        <v>20</v>
      </c>
      <c r="H631" s="27">
        <v>12</v>
      </c>
    </row>
    <row r="632" spans="1:8" x14ac:dyDescent="0.25">
      <c r="A632" s="24"/>
      <c r="B632" s="24"/>
      <c r="C632" s="24" t="s">
        <v>269</v>
      </c>
      <c r="D632" s="24" t="s">
        <v>270</v>
      </c>
      <c r="E632" s="24">
        <v>799</v>
      </c>
      <c r="F632" s="49" t="s">
        <v>19</v>
      </c>
      <c r="G632" s="26" t="s">
        <v>23</v>
      </c>
      <c r="H632" s="22">
        <v>9</v>
      </c>
    </row>
    <row r="633" spans="1:8" x14ac:dyDescent="0.25">
      <c r="A633" s="34" t="s">
        <v>271</v>
      </c>
      <c r="B633" s="35"/>
      <c r="C633" s="35"/>
      <c r="D633" s="36"/>
      <c r="E633" s="37"/>
      <c r="F633" s="37"/>
      <c r="G633" s="37"/>
      <c r="H633" s="37"/>
    </row>
    <row r="634" spans="1:8" x14ac:dyDescent="0.25">
      <c r="A634" s="24"/>
      <c r="B634" s="24"/>
      <c r="C634" s="102" t="s">
        <v>272</v>
      </c>
      <c r="D634" s="101" t="s">
        <v>273</v>
      </c>
      <c r="E634" s="103">
        <v>5</v>
      </c>
      <c r="F634" s="104" t="s">
        <v>15</v>
      </c>
      <c r="G634" s="104" t="s">
        <v>42</v>
      </c>
      <c r="H634" s="101">
        <v>9</v>
      </c>
    </row>
    <row r="635" spans="1:8" x14ac:dyDescent="0.25">
      <c r="A635" s="24"/>
      <c r="B635" s="24"/>
      <c r="C635" s="102" t="s">
        <v>272</v>
      </c>
      <c r="D635" s="101" t="s">
        <v>273</v>
      </c>
      <c r="E635" s="103">
        <v>2</v>
      </c>
      <c r="F635" s="104" t="s">
        <v>15</v>
      </c>
      <c r="G635" s="104" t="s">
        <v>16</v>
      </c>
      <c r="H635" s="101">
        <v>12</v>
      </c>
    </row>
    <row r="636" spans="1:8" x14ac:dyDescent="0.25">
      <c r="A636" s="24"/>
      <c r="B636" s="24"/>
      <c r="C636" s="102" t="s">
        <v>272</v>
      </c>
      <c r="D636" s="101" t="s">
        <v>273</v>
      </c>
      <c r="E636" s="103">
        <v>1110</v>
      </c>
      <c r="F636" s="104" t="s">
        <v>19</v>
      </c>
      <c r="G636" s="104" t="s">
        <v>20</v>
      </c>
      <c r="H636" s="101">
        <v>12</v>
      </c>
    </row>
    <row r="637" spans="1:8" x14ac:dyDescent="0.25">
      <c r="A637" s="24"/>
      <c r="B637" s="24"/>
      <c r="C637" s="102" t="s">
        <v>272</v>
      </c>
      <c r="D637" s="101" t="s">
        <v>273</v>
      </c>
      <c r="E637" s="103">
        <v>574</v>
      </c>
      <c r="F637" s="104" t="s">
        <v>19</v>
      </c>
      <c r="G637" s="104" t="s">
        <v>23</v>
      </c>
      <c r="H637" s="101">
        <v>9</v>
      </c>
    </row>
    <row r="638" spans="1:8" x14ac:dyDescent="0.25">
      <c r="A638" s="24"/>
      <c r="B638" s="24"/>
      <c r="C638" s="102" t="s">
        <v>274</v>
      </c>
      <c r="D638" s="101" t="s">
        <v>275</v>
      </c>
      <c r="E638" s="103">
        <v>2</v>
      </c>
      <c r="F638" s="104" t="s">
        <v>15</v>
      </c>
      <c r="G638" s="104" t="s">
        <v>16</v>
      </c>
      <c r="H638" s="101">
        <v>12</v>
      </c>
    </row>
    <row r="639" spans="1:8" s="41" customFormat="1" ht="14.25" x14ac:dyDescent="0.25">
      <c r="A639" s="55"/>
      <c r="B639" s="55"/>
      <c r="C639" s="102" t="s">
        <v>274</v>
      </c>
      <c r="D639" s="101" t="s">
        <v>275</v>
      </c>
      <c r="E639" s="103">
        <v>2</v>
      </c>
      <c r="F639" s="104" t="s">
        <v>89</v>
      </c>
      <c r="G639" s="104" t="s">
        <v>16</v>
      </c>
      <c r="H639" s="101">
        <v>9</v>
      </c>
    </row>
    <row r="640" spans="1:8" s="41" customFormat="1" ht="14.25" x14ac:dyDescent="0.25">
      <c r="A640" s="55"/>
      <c r="B640" s="55"/>
      <c r="C640" s="102" t="s">
        <v>274</v>
      </c>
      <c r="D640" s="101" t="s">
        <v>275</v>
      </c>
      <c r="E640" s="103">
        <v>1</v>
      </c>
      <c r="F640" s="104" t="s">
        <v>89</v>
      </c>
      <c r="G640" s="104" t="s">
        <v>42</v>
      </c>
      <c r="H640" s="101">
        <v>6</v>
      </c>
    </row>
    <row r="641" spans="1:8" s="41" customFormat="1" ht="14.25" x14ac:dyDescent="0.25">
      <c r="A641" s="22"/>
      <c r="B641" s="22"/>
      <c r="C641" s="102" t="s">
        <v>274</v>
      </c>
      <c r="D641" s="101" t="s">
        <v>275</v>
      </c>
      <c r="E641" s="103">
        <v>903</v>
      </c>
      <c r="F641" s="104" t="s">
        <v>19</v>
      </c>
      <c r="G641" s="104" t="s">
        <v>20</v>
      </c>
      <c r="H641" s="101">
        <v>12</v>
      </c>
    </row>
    <row r="642" spans="1:8" s="41" customFormat="1" ht="14.25" x14ac:dyDescent="0.25">
      <c r="A642" s="55"/>
      <c r="B642" s="55"/>
      <c r="C642" s="102" t="s">
        <v>274</v>
      </c>
      <c r="D642" s="101" t="s">
        <v>275</v>
      </c>
      <c r="E642" s="103">
        <v>448</v>
      </c>
      <c r="F642" s="104" t="s">
        <v>19</v>
      </c>
      <c r="G642" s="104" t="s">
        <v>23</v>
      </c>
      <c r="H642" s="101">
        <v>9</v>
      </c>
    </row>
    <row r="643" spans="1:8" s="41" customFormat="1" ht="14.25" x14ac:dyDescent="0.25">
      <c r="A643" s="55"/>
      <c r="B643" s="55"/>
      <c r="C643" s="102" t="s">
        <v>274</v>
      </c>
      <c r="D643" s="101" t="s">
        <v>275</v>
      </c>
      <c r="E643" s="103">
        <v>1</v>
      </c>
      <c r="F643" s="104" t="s">
        <v>34</v>
      </c>
      <c r="G643" s="104" t="s">
        <v>20</v>
      </c>
      <c r="H643" s="101">
        <v>10</v>
      </c>
    </row>
    <row r="644" spans="1:8" s="41" customFormat="1" ht="14.25" x14ac:dyDescent="0.25">
      <c r="A644" s="55"/>
      <c r="B644" s="55"/>
      <c r="C644" s="102" t="s">
        <v>276</v>
      </c>
      <c r="D644" s="101" t="s">
        <v>277</v>
      </c>
      <c r="E644" s="103">
        <v>5</v>
      </c>
      <c r="F644" s="104" t="s">
        <v>15</v>
      </c>
      <c r="G644" s="104" t="s">
        <v>42</v>
      </c>
      <c r="H644" s="101">
        <v>9</v>
      </c>
    </row>
    <row r="645" spans="1:8" x14ac:dyDescent="0.25">
      <c r="A645" s="55"/>
      <c r="B645" s="55"/>
      <c r="C645" s="102" t="s">
        <v>276</v>
      </c>
      <c r="D645" s="101" t="s">
        <v>277</v>
      </c>
      <c r="E645" s="103">
        <v>6</v>
      </c>
      <c r="F645" s="104" t="s">
        <v>15</v>
      </c>
      <c r="G645" s="104" t="s">
        <v>16</v>
      </c>
      <c r="H645" s="101">
        <v>12</v>
      </c>
    </row>
    <row r="646" spans="1:8" x14ac:dyDescent="0.25">
      <c r="A646" s="55"/>
      <c r="B646" s="55"/>
      <c r="C646" s="102" t="s">
        <v>276</v>
      </c>
      <c r="D646" s="101" t="s">
        <v>277</v>
      </c>
      <c r="E646" s="103">
        <v>936</v>
      </c>
      <c r="F646" s="104" t="s">
        <v>19</v>
      </c>
      <c r="G646" s="104" t="s">
        <v>20</v>
      </c>
      <c r="H646" s="101">
        <v>12</v>
      </c>
    </row>
    <row r="647" spans="1:8" x14ac:dyDescent="0.25">
      <c r="A647" s="55"/>
      <c r="B647" s="55"/>
      <c r="C647" s="102" t="s">
        <v>276</v>
      </c>
      <c r="D647" s="101" t="s">
        <v>277</v>
      </c>
      <c r="E647" s="103">
        <v>373</v>
      </c>
      <c r="F647" s="104" t="s">
        <v>19</v>
      </c>
      <c r="G647" s="104" t="s">
        <v>23</v>
      </c>
      <c r="H647" s="101">
        <v>9</v>
      </c>
    </row>
    <row r="648" spans="1:8" x14ac:dyDescent="0.25">
      <c r="A648" s="55"/>
      <c r="B648" s="55"/>
      <c r="C648" s="102" t="s">
        <v>276</v>
      </c>
      <c r="D648" s="101" t="s">
        <v>277</v>
      </c>
      <c r="E648" s="103">
        <v>3</v>
      </c>
      <c r="F648" s="104" t="s">
        <v>34</v>
      </c>
      <c r="G648" s="104" t="s">
        <v>20</v>
      </c>
      <c r="H648" s="101">
        <v>10</v>
      </c>
    </row>
    <row r="649" spans="1:8" x14ac:dyDescent="0.25">
      <c r="A649" s="55"/>
      <c r="B649" s="55"/>
      <c r="C649" s="102" t="s">
        <v>278</v>
      </c>
      <c r="D649" s="101" t="s">
        <v>279</v>
      </c>
      <c r="E649" s="103">
        <v>52</v>
      </c>
      <c r="F649" s="104" t="s">
        <v>15</v>
      </c>
      <c r="G649" s="104" t="s">
        <v>42</v>
      </c>
      <c r="H649" s="101">
        <v>9</v>
      </c>
    </row>
    <row r="650" spans="1:8" x14ac:dyDescent="0.25">
      <c r="A650" s="55"/>
      <c r="B650" s="55"/>
      <c r="C650" s="102" t="s">
        <v>278</v>
      </c>
      <c r="D650" s="101" t="s">
        <v>279</v>
      </c>
      <c r="E650" s="103">
        <v>32</v>
      </c>
      <c r="F650" s="104" t="s">
        <v>15</v>
      </c>
      <c r="G650" s="104" t="s">
        <v>16</v>
      </c>
      <c r="H650" s="101">
        <v>12</v>
      </c>
    </row>
    <row r="651" spans="1:8" x14ac:dyDescent="0.25">
      <c r="A651" s="55"/>
      <c r="B651" s="55"/>
      <c r="C651" s="102" t="s">
        <v>278</v>
      </c>
      <c r="D651" s="101" t="s">
        <v>279</v>
      </c>
      <c r="E651" s="103">
        <v>1</v>
      </c>
      <c r="F651" s="104" t="s">
        <v>90</v>
      </c>
      <c r="G651" s="104" t="s">
        <v>16</v>
      </c>
      <c r="H651" s="101">
        <v>8</v>
      </c>
    </row>
    <row r="652" spans="1:8" x14ac:dyDescent="0.25">
      <c r="A652" s="55"/>
      <c r="B652" s="55"/>
      <c r="C652" s="102" t="s">
        <v>278</v>
      </c>
      <c r="D652" s="101" t="s">
        <v>279</v>
      </c>
      <c r="E652" s="103">
        <v>1143</v>
      </c>
      <c r="F652" s="104" t="s">
        <v>19</v>
      </c>
      <c r="G652" s="104" t="s">
        <v>20</v>
      </c>
      <c r="H652" s="101">
        <v>12</v>
      </c>
    </row>
    <row r="653" spans="1:8" x14ac:dyDescent="0.25">
      <c r="A653" s="55"/>
      <c r="B653" s="55"/>
      <c r="C653" s="102" t="s">
        <v>278</v>
      </c>
      <c r="D653" s="101" t="s">
        <v>279</v>
      </c>
      <c r="E653" s="103">
        <v>440</v>
      </c>
      <c r="F653" s="104" t="s">
        <v>19</v>
      </c>
      <c r="G653" s="104" t="s">
        <v>23</v>
      </c>
      <c r="H653" s="101">
        <v>9</v>
      </c>
    </row>
    <row r="654" spans="1:8" x14ac:dyDescent="0.25">
      <c r="A654" s="55"/>
      <c r="B654" s="55"/>
      <c r="C654" s="102" t="s">
        <v>280</v>
      </c>
      <c r="D654" s="101" t="s">
        <v>281</v>
      </c>
      <c r="E654" s="103">
        <v>1182</v>
      </c>
      <c r="F654" s="104" t="s">
        <v>19</v>
      </c>
      <c r="G654" s="104" t="s">
        <v>20</v>
      </c>
      <c r="H654" s="101">
        <v>12</v>
      </c>
    </row>
    <row r="655" spans="1:8" x14ac:dyDescent="0.25">
      <c r="A655" s="55"/>
      <c r="B655" s="55"/>
      <c r="C655" s="102" t="s">
        <v>280</v>
      </c>
      <c r="D655" s="101" t="s">
        <v>281</v>
      </c>
      <c r="E655" s="103">
        <v>584</v>
      </c>
      <c r="F655" s="104" t="s">
        <v>19</v>
      </c>
      <c r="G655" s="104" t="s">
        <v>23</v>
      </c>
      <c r="H655" s="101">
        <v>9</v>
      </c>
    </row>
    <row r="656" spans="1:8" x14ac:dyDescent="0.25">
      <c r="A656" s="55"/>
      <c r="B656" s="55"/>
      <c r="C656" s="102" t="s">
        <v>282</v>
      </c>
      <c r="D656" s="101" t="s">
        <v>283</v>
      </c>
      <c r="E656" s="103">
        <v>3</v>
      </c>
      <c r="F656" s="104" t="s">
        <v>89</v>
      </c>
      <c r="G656" s="104" t="s">
        <v>16</v>
      </c>
      <c r="H656" s="101">
        <v>9</v>
      </c>
    </row>
    <row r="657" spans="1:8" x14ac:dyDescent="0.25">
      <c r="A657" s="55"/>
      <c r="B657" s="55"/>
      <c r="C657" s="102" t="s">
        <v>282</v>
      </c>
      <c r="D657" s="101" t="s">
        <v>283</v>
      </c>
      <c r="E657" s="103">
        <v>1</v>
      </c>
      <c r="F657" s="104" t="s">
        <v>90</v>
      </c>
      <c r="G657" s="104" t="s">
        <v>42</v>
      </c>
      <c r="H657" s="101">
        <v>5</v>
      </c>
    </row>
    <row r="658" spans="1:8" x14ac:dyDescent="0.25">
      <c r="A658" s="55"/>
      <c r="B658" s="55"/>
      <c r="C658" s="102" t="s">
        <v>282</v>
      </c>
      <c r="D658" s="101" t="s">
        <v>283</v>
      </c>
      <c r="E658" s="103">
        <v>1</v>
      </c>
      <c r="F658" s="104" t="s">
        <v>90</v>
      </c>
      <c r="G658" s="104" t="s">
        <v>16</v>
      </c>
      <c r="H658" s="101">
        <v>8</v>
      </c>
    </row>
    <row r="659" spans="1:8" x14ac:dyDescent="0.25">
      <c r="A659" s="55"/>
      <c r="B659" s="55"/>
      <c r="C659" s="102" t="s">
        <v>282</v>
      </c>
      <c r="D659" s="101" t="s">
        <v>283</v>
      </c>
      <c r="E659" s="103">
        <v>1251</v>
      </c>
      <c r="F659" s="104" t="s">
        <v>19</v>
      </c>
      <c r="G659" s="104" t="s">
        <v>20</v>
      </c>
      <c r="H659" s="101">
        <v>12</v>
      </c>
    </row>
    <row r="660" spans="1:8" x14ac:dyDescent="0.25">
      <c r="A660" s="55"/>
      <c r="B660" s="55"/>
      <c r="C660" s="102" t="s">
        <v>282</v>
      </c>
      <c r="D660" s="101" t="s">
        <v>283</v>
      </c>
      <c r="E660" s="103">
        <v>491</v>
      </c>
      <c r="F660" s="104" t="s">
        <v>19</v>
      </c>
      <c r="G660" s="104" t="s">
        <v>23</v>
      </c>
      <c r="H660" s="101">
        <v>9</v>
      </c>
    </row>
    <row r="661" spans="1:8" x14ac:dyDescent="0.25">
      <c r="A661" s="55"/>
      <c r="B661" s="55"/>
      <c r="C661" s="102" t="s">
        <v>282</v>
      </c>
      <c r="D661" s="101" t="s">
        <v>283</v>
      </c>
      <c r="E661" s="103">
        <v>2</v>
      </c>
      <c r="F661" s="104" t="s">
        <v>44</v>
      </c>
      <c r="G661" s="104" t="s">
        <v>20</v>
      </c>
      <c r="H661" s="101">
        <v>11</v>
      </c>
    </row>
    <row r="662" spans="1:8" x14ac:dyDescent="0.25">
      <c r="A662" s="55"/>
      <c r="B662" s="55"/>
      <c r="C662" s="102" t="s">
        <v>282</v>
      </c>
      <c r="D662" s="101" t="s">
        <v>283</v>
      </c>
      <c r="E662" s="103">
        <v>2</v>
      </c>
      <c r="F662" s="104" t="s">
        <v>44</v>
      </c>
      <c r="G662" s="104" t="s">
        <v>23</v>
      </c>
      <c r="H662" s="101">
        <v>8</v>
      </c>
    </row>
    <row r="663" spans="1:8" x14ac:dyDescent="0.25">
      <c r="A663" s="55"/>
      <c r="B663" s="55"/>
      <c r="C663" s="102" t="s">
        <v>282</v>
      </c>
      <c r="D663" s="101" t="s">
        <v>283</v>
      </c>
      <c r="E663" s="103">
        <v>3</v>
      </c>
      <c r="F663" s="104" t="s">
        <v>34</v>
      </c>
      <c r="G663" s="104" t="s">
        <v>20</v>
      </c>
      <c r="H663" s="101">
        <v>10</v>
      </c>
    </row>
    <row r="664" spans="1:8" x14ac:dyDescent="0.25">
      <c r="A664" s="55"/>
      <c r="B664" s="55"/>
      <c r="C664" s="102" t="s">
        <v>282</v>
      </c>
      <c r="D664" s="101" t="s">
        <v>283</v>
      </c>
      <c r="E664" s="103">
        <v>2</v>
      </c>
      <c r="F664" s="104" t="s">
        <v>34</v>
      </c>
      <c r="G664" s="104" t="s">
        <v>23</v>
      </c>
      <c r="H664" s="101">
        <v>7</v>
      </c>
    </row>
    <row r="665" spans="1:8" x14ac:dyDescent="0.25">
      <c r="A665" s="55"/>
      <c r="B665" s="55"/>
      <c r="C665" s="102" t="s">
        <v>282</v>
      </c>
      <c r="D665" s="101" t="s">
        <v>283</v>
      </c>
      <c r="E665" s="103">
        <v>3</v>
      </c>
      <c r="F665" s="104" t="s">
        <v>38</v>
      </c>
      <c r="G665" s="104" t="s">
        <v>20</v>
      </c>
      <c r="H665" s="101">
        <v>9</v>
      </c>
    </row>
    <row r="666" spans="1:8" x14ac:dyDescent="0.25">
      <c r="A666" s="55"/>
      <c r="B666" s="55"/>
      <c r="C666" s="102" t="s">
        <v>282</v>
      </c>
      <c r="D666" s="101" t="s">
        <v>283</v>
      </c>
      <c r="E666" s="103">
        <v>1</v>
      </c>
      <c r="F666" s="104" t="s">
        <v>38</v>
      </c>
      <c r="G666" s="104" t="s">
        <v>23</v>
      </c>
      <c r="H666" s="101">
        <v>6</v>
      </c>
    </row>
    <row r="667" spans="1:8" x14ac:dyDescent="0.25">
      <c r="A667" s="55"/>
      <c r="B667" s="55"/>
      <c r="C667" s="102" t="s">
        <v>284</v>
      </c>
      <c r="D667" s="101" t="s">
        <v>285</v>
      </c>
      <c r="E667" s="103">
        <v>6</v>
      </c>
      <c r="F667" s="104" t="s">
        <v>86</v>
      </c>
      <c r="G667" s="104" t="s">
        <v>16</v>
      </c>
      <c r="H667" s="101">
        <v>11</v>
      </c>
    </row>
    <row r="668" spans="1:8" x14ac:dyDescent="0.25">
      <c r="A668" s="55"/>
      <c r="B668" s="55"/>
      <c r="C668" s="102" t="s">
        <v>284</v>
      </c>
      <c r="D668" s="101" t="s">
        <v>285</v>
      </c>
      <c r="E668" s="103">
        <v>30</v>
      </c>
      <c r="F668" s="104" t="s">
        <v>204</v>
      </c>
      <c r="G668" s="104" t="s">
        <v>16</v>
      </c>
      <c r="H668" s="101">
        <v>10</v>
      </c>
    </row>
    <row r="669" spans="1:8" x14ac:dyDescent="0.25">
      <c r="A669" s="55"/>
      <c r="B669" s="55"/>
      <c r="C669" s="102" t="s">
        <v>284</v>
      </c>
      <c r="D669" s="101" t="s">
        <v>285</v>
      </c>
      <c r="E669" s="103">
        <v>5</v>
      </c>
      <c r="F669" s="104" t="s">
        <v>89</v>
      </c>
      <c r="G669" s="104" t="s">
        <v>16</v>
      </c>
      <c r="H669" s="101">
        <v>9</v>
      </c>
    </row>
    <row r="670" spans="1:8" x14ac:dyDescent="0.25">
      <c r="A670" s="55"/>
      <c r="B670" s="55"/>
      <c r="C670" s="102" t="s">
        <v>284</v>
      </c>
      <c r="D670" s="101" t="s">
        <v>285</v>
      </c>
      <c r="E670" s="103">
        <v>699</v>
      </c>
      <c r="F670" s="104" t="s">
        <v>19</v>
      </c>
      <c r="G670" s="104" t="s">
        <v>20</v>
      </c>
      <c r="H670" s="101">
        <v>12</v>
      </c>
    </row>
    <row r="671" spans="1:8" x14ac:dyDescent="0.25">
      <c r="A671" s="55"/>
      <c r="B671" s="55"/>
      <c r="C671" s="102" t="s">
        <v>284</v>
      </c>
      <c r="D671" s="101" t="s">
        <v>285</v>
      </c>
      <c r="E671" s="103">
        <v>14</v>
      </c>
      <c r="F671" s="104" t="s">
        <v>44</v>
      </c>
      <c r="G671" s="104" t="s">
        <v>20</v>
      </c>
      <c r="H671" s="101">
        <v>11</v>
      </c>
    </row>
    <row r="672" spans="1:8" x14ac:dyDescent="0.25">
      <c r="A672" s="55"/>
      <c r="B672" s="55"/>
      <c r="C672" s="102" t="s">
        <v>284</v>
      </c>
      <c r="D672" s="101" t="s">
        <v>285</v>
      </c>
      <c r="E672" s="103">
        <v>2</v>
      </c>
      <c r="F672" s="104" t="s">
        <v>34</v>
      </c>
      <c r="G672" s="104" t="s">
        <v>20</v>
      </c>
      <c r="H672" s="101">
        <v>10</v>
      </c>
    </row>
    <row r="673" spans="1:8" x14ac:dyDescent="0.25">
      <c r="A673" s="55"/>
      <c r="B673" s="55"/>
      <c r="C673" s="102" t="s">
        <v>284</v>
      </c>
      <c r="D673" s="101" t="s">
        <v>285</v>
      </c>
      <c r="E673" s="103">
        <v>24</v>
      </c>
      <c r="F673" s="104" t="s">
        <v>38</v>
      </c>
      <c r="G673" s="104" t="s">
        <v>20</v>
      </c>
      <c r="H673" s="101">
        <v>9</v>
      </c>
    </row>
    <row r="674" spans="1:8" x14ac:dyDescent="0.25">
      <c r="A674" s="55"/>
      <c r="B674" s="55"/>
      <c r="C674" s="102" t="s">
        <v>286</v>
      </c>
      <c r="D674" s="101" t="s">
        <v>287</v>
      </c>
      <c r="E674" s="103">
        <v>696</v>
      </c>
      <c r="F674" s="104" t="s">
        <v>19</v>
      </c>
      <c r="G674" s="104" t="s">
        <v>20</v>
      </c>
      <c r="H674" s="101">
        <v>12</v>
      </c>
    </row>
    <row r="675" spans="1:8" x14ac:dyDescent="0.25">
      <c r="A675" s="55"/>
      <c r="B675" s="55"/>
      <c r="C675" s="102" t="s">
        <v>286</v>
      </c>
      <c r="D675" s="101" t="s">
        <v>287</v>
      </c>
      <c r="E675" s="103">
        <v>76</v>
      </c>
      <c r="F675" s="104" t="s">
        <v>19</v>
      </c>
      <c r="G675" s="104" t="s">
        <v>23</v>
      </c>
      <c r="H675" s="101">
        <v>9</v>
      </c>
    </row>
    <row r="676" spans="1:8" x14ac:dyDescent="0.25">
      <c r="A676" s="55"/>
      <c r="B676" s="55"/>
      <c r="C676" s="102" t="s">
        <v>286</v>
      </c>
      <c r="D676" s="101" t="s">
        <v>287</v>
      </c>
      <c r="E676" s="103">
        <v>129</v>
      </c>
      <c r="F676" s="104" t="s">
        <v>34</v>
      </c>
      <c r="G676" s="104" t="s">
        <v>20</v>
      </c>
      <c r="H676" s="101">
        <v>10</v>
      </c>
    </row>
    <row r="677" spans="1:8" x14ac:dyDescent="0.25">
      <c r="A677" s="55"/>
      <c r="B677" s="55"/>
      <c r="C677" s="102" t="s">
        <v>286</v>
      </c>
      <c r="D677" s="101" t="s">
        <v>287</v>
      </c>
      <c r="E677" s="103">
        <v>16</v>
      </c>
      <c r="F677" s="104" t="s">
        <v>34</v>
      </c>
      <c r="G677" s="104" t="s">
        <v>23</v>
      </c>
      <c r="H677" s="101">
        <v>7</v>
      </c>
    </row>
    <row r="678" spans="1:8" x14ac:dyDescent="0.25">
      <c r="A678" s="55"/>
      <c r="B678" s="55"/>
      <c r="C678" s="102" t="s">
        <v>286</v>
      </c>
      <c r="D678" s="101" t="s">
        <v>287</v>
      </c>
      <c r="E678" s="103">
        <v>41</v>
      </c>
      <c r="F678" s="104" t="s">
        <v>38</v>
      </c>
      <c r="G678" s="104" t="s">
        <v>20</v>
      </c>
      <c r="H678" s="101">
        <v>9</v>
      </c>
    </row>
    <row r="679" spans="1:8" x14ac:dyDescent="0.25">
      <c r="A679" s="55"/>
      <c r="B679" s="55"/>
      <c r="C679" s="102" t="s">
        <v>286</v>
      </c>
      <c r="D679" s="101" t="s">
        <v>287</v>
      </c>
      <c r="E679" s="103">
        <v>8</v>
      </c>
      <c r="F679" s="104" t="s">
        <v>38</v>
      </c>
      <c r="G679" s="104" t="s">
        <v>23</v>
      </c>
      <c r="H679" s="101">
        <v>6</v>
      </c>
    </row>
    <row r="680" spans="1:8" x14ac:dyDescent="0.25">
      <c r="A680" s="55"/>
      <c r="B680" s="55"/>
      <c r="C680" s="102" t="s">
        <v>286</v>
      </c>
      <c r="D680" s="101" t="s">
        <v>287</v>
      </c>
      <c r="E680" s="103">
        <v>1</v>
      </c>
      <c r="F680" s="104" t="s">
        <v>31</v>
      </c>
      <c r="G680" s="104" t="s">
        <v>20</v>
      </c>
      <c r="H680" s="101">
        <v>8</v>
      </c>
    </row>
    <row r="681" spans="1:8" x14ac:dyDescent="0.25">
      <c r="A681" s="34" t="s">
        <v>288</v>
      </c>
      <c r="B681" s="35"/>
      <c r="C681" s="35"/>
      <c r="D681" s="36"/>
      <c r="E681" s="37"/>
      <c r="F681" s="37"/>
      <c r="G681" s="37"/>
      <c r="H681" s="37"/>
    </row>
    <row r="682" spans="1:8" s="1" customFormat="1" x14ac:dyDescent="0.25">
      <c r="A682" s="55"/>
      <c r="B682" s="55"/>
      <c r="C682" s="42" t="s">
        <v>289</v>
      </c>
      <c r="D682" s="55" t="s">
        <v>290</v>
      </c>
      <c r="E682" s="57">
        <v>598</v>
      </c>
      <c r="F682" s="97" t="s">
        <v>19</v>
      </c>
      <c r="G682" s="59" t="s">
        <v>20</v>
      </c>
      <c r="H682" s="105">
        <f t="shared" ref="H682:H703" si="4">IF(OR(VALUE(F682)=0,VALUE(G682)=0,(G682-F682)&lt;0),0,DATEDIF(F682,G682,"m")+1)</f>
        <v>12</v>
      </c>
    </row>
    <row r="683" spans="1:8" s="1" customFormat="1" x14ac:dyDescent="0.25">
      <c r="A683" s="55"/>
      <c r="B683" s="55"/>
      <c r="C683" s="42" t="s">
        <v>289</v>
      </c>
      <c r="D683" s="55" t="s">
        <v>290</v>
      </c>
      <c r="E683" s="57">
        <v>197</v>
      </c>
      <c r="F683" s="97" t="s">
        <v>19</v>
      </c>
      <c r="G683" s="59" t="s">
        <v>23</v>
      </c>
      <c r="H683" s="105">
        <f t="shared" si="4"/>
        <v>9</v>
      </c>
    </row>
    <row r="684" spans="1:8" x14ac:dyDescent="0.25">
      <c r="A684" s="55"/>
      <c r="B684" s="55"/>
      <c r="C684" s="42" t="s">
        <v>289</v>
      </c>
      <c r="D684" s="55" t="s">
        <v>290</v>
      </c>
      <c r="E684" s="57">
        <v>4</v>
      </c>
      <c r="F684" s="97" t="s">
        <v>19</v>
      </c>
      <c r="G684" s="59" t="s">
        <v>20</v>
      </c>
      <c r="H684" s="105">
        <f t="shared" si="4"/>
        <v>12</v>
      </c>
    </row>
    <row r="685" spans="1:8" x14ac:dyDescent="0.25">
      <c r="A685" s="55"/>
      <c r="B685" s="55"/>
      <c r="C685" s="42" t="s">
        <v>289</v>
      </c>
      <c r="D685" s="55" t="s">
        <v>290</v>
      </c>
      <c r="E685" s="57">
        <v>1</v>
      </c>
      <c r="F685" s="97" t="s">
        <v>19</v>
      </c>
      <c r="G685" s="59" t="s">
        <v>23</v>
      </c>
      <c r="H685" s="105">
        <f t="shared" si="4"/>
        <v>9</v>
      </c>
    </row>
    <row r="686" spans="1:8" x14ac:dyDescent="0.25">
      <c r="A686" s="55"/>
      <c r="B686" s="55"/>
      <c r="C686" s="42" t="s">
        <v>289</v>
      </c>
      <c r="D686" s="55" t="s">
        <v>290</v>
      </c>
      <c r="E686" s="57">
        <v>3</v>
      </c>
      <c r="F686" s="97" t="s">
        <v>38</v>
      </c>
      <c r="G686" s="59" t="s">
        <v>20</v>
      </c>
      <c r="H686" s="105">
        <f t="shared" si="4"/>
        <v>9</v>
      </c>
    </row>
    <row r="687" spans="1:8" x14ac:dyDescent="0.25">
      <c r="A687" s="55"/>
      <c r="B687" s="55"/>
      <c r="C687" s="42" t="s">
        <v>289</v>
      </c>
      <c r="D687" s="55" t="s">
        <v>290</v>
      </c>
      <c r="E687" s="57">
        <v>2</v>
      </c>
      <c r="F687" s="97" t="s">
        <v>38</v>
      </c>
      <c r="G687" s="59" t="s">
        <v>23</v>
      </c>
      <c r="H687" s="105">
        <f t="shared" si="4"/>
        <v>6</v>
      </c>
    </row>
    <row r="688" spans="1:8" x14ac:dyDescent="0.25">
      <c r="A688" s="55"/>
      <c r="B688" s="55"/>
      <c r="C688" s="42" t="s">
        <v>289</v>
      </c>
      <c r="D688" s="55" t="s">
        <v>290</v>
      </c>
      <c r="E688" s="57">
        <v>2</v>
      </c>
      <c r="F688" s="97" t="s">
        <v>38</v>
      </c>
      <c r="G688" s="59" t="s">
        <v>20</v>
      </c>
      <c r="H688" s="105">
        <f t="shared" si="4"/>
        <v>9</v>
      </c>
    </row>
    <row r="689" spans="1:8" s="41" customFormat="1" ht="14.25" x14ac:dyDescent="0.25">
      <c r="A689" s="24"/>
      <c r="B689" s="24"/>
      <c r="C689" s="42" t="s">
        <v>289</v>
      </c>
      <c r="D689" s="55" t="s">
        <v>290</v>
      </c>
      <c r="E689" s="57">
        <v>1</v>
      </c>
      <c r="F689" s="97" t="s">
        <v>38</v>
      </c>
      <c r="G689" s="59" t="s">
        <v>23</v>
      </c>
      <c r="H689" s="105">
        <f t="shared" si="4"/>
        <v>6</v>
      </c>
    </row>
    <row r="690" spans="1:8" x14ac:dyDescent="0.25">
      <c r="A690" s="55"/>
      <c r="B690" s="55"/>
      <c r="C690" s="42" t="s">
        <v>289</v>
      </c>
      <c r="D690" s="55" t="s">
        <v>290</v>
      </c>
      <c r="E690" s="57">
        <v>1</v>
      </c>
      <c r="F690" s="97" t="s">
        <v>31</v>
      </c>
      <c r="G690" s="59" t="s">
        <v>20</v>
      </c>
      <c r="H690" s="105">
        <f t="shared" si="4"/>
        <v>8</v>
      </c>
    </row>
    <row r="691" spans="1:8" x14ac:dyDescent="0.25">
      <c r="A691" s="55"/>
      <c r="B691" s="55"/>
      <c r="C691" s="42" t="s">
        <v>291</v>
      </c>
      <c r="D691" s="55" t="s">
        <v>292</v>
      </c>
      <c r="E691" s="57">
        <v>672</v>
      </c>
      <c r="F691" s="97" t="s">
        <v>19</v>
      </c>
      <c r="G691" s="59" t="s">
        <v>20</v>
      </c>
      <c r="H691" s="105">
        <f t="shared" si="4"/>
        <v>12</v>
      </c>
    </row>
    <row r="692" spans="1:8" x14ac:dyDescent="0.25">
      <c r="A692" s="55"/>
      <c r="B692" s="55"/>
      <c r="C692" s="42" t="s">
        <v>291</v>
      </c>
      <c r="D692" s="55" t="s">
        <v>292</v>
      </c>
      <c r="E692" s="57">
        <v>303</v>
      </c>
      <c r="F692" s="97" t="s">
        <v>19</v>
      </c>
      <c r="G692" s="59" t="s">
        <v>23</v>
      </c>
      <c r="H692" s="105">
        <f t="shared" si="4"/>
        <v>9</v>
      </c>
    </row>
    <row r="693" spans="1:8" x14ac:dyDescent="0.25">
      <c r="A693" s="55"/>
      <c r="B693" s="55"/>
      <c r="C693" s="42" t="s">
        <v>291</v>
      </c>
      <c r="D693" s="55" t="s">
        <v>292</v>
      </c>
      <c r="E693" s="57">
        <v>34</v>
      </c>
      <c r="F693" s="97" t="s">
        <v>44</v>
      </c>
      <c r="G693" s="59" t="s">
        <v>20</v>
      </c>
      <c r="H693" s="105">
        <f t="shared" si="4"/>
        <v>11</v>
      </c>
    </row>
    <row r="694" spans="1:8" x14ac:dyDescent="0.25">
      <c r="A694" s="55"/>
      <c r="B694" s="55"/>
      <c r="C694" s="42" t="s">
        <v>291</v>
      </c>
      <c r="D694" s="55" t="s">
        <v>292</v>
      </c>
      <c r="E694" s="57">
        <v>15</v>
      </c>
      <c r="F694" s="97" t="s">
        <v>44</v>
      </c>
      <c r="G694" s="59" t="s">
        <v>23</v>
      </c>
      <c r="H694" s="105">
        <f t="shared" si="4"/>
        <v>8</v>
      </c>
    </row>
    <row r="695" spans="1:8" x14ac:dyDescent="0.25">
      <c r="A695" s="55"/>
      <c r="B695" s="55"/>
      <c r="C695" s="42" t="s">
        <v>291</v>
      </c>
      <c r="D695" s="55" t="s">
        <v>292</v>
      </c>
      <c r="E695" s="57">
        <v>4</v>
      </c>
      <c r="F695" s="97" t="s">
        <v>38</v>
      </c>
      <c r="G695" s="59" t="s">
        <v>20</v>
      </c>
      <c r="H695" s="105">
        <f t="shared" si="4"/>
        <v>9</v>
      </c>
    </row>
    <row r="696" spans="1:8" x14ac:dyDescent="0.25">
      <c r="A696" s="55"/>
      <c r="B696" s="55"/>
      <c r="C696" s="24" t="s">
        <v>293</v>
      </c>
      <c r="D696" s="55" t="s">
        <v>294</v>
      </c>
      <c r="E696" s="57">
        <v>763</v>
      </c>
      <c r="F696" s="97" t="s">
        <v>19</v>
      </c>
      <c r="G696" s="59" t="s">
        <v>20</v>
      </c>
      <c r="H696" s="105">
        <f t="shared" si="4"/>
        <v>12</v>
      </c>
    </row>
    <row r="697" spans="1:8" x14ac:dyDescent="0.25">
      <c r="A697" s="55"/>
      <c r="B697" s="55"/>
      <c r="C697" s="24" t="s">
        <v>293</v>
      </c>
      <c r="D697" s="55" t="s">
        <v>294</v>
      </c>
      <c r="E697" s="57">
        <v>302</v>
      </c>
      <c r="F697" s="97" t="s">
        <v>19</v>
      </c>
      <c r="G697" s="59" t="s">
        <v>23</v>
      </c>
      <c r="H697" s="105">
        <f t="shared" si="4"/>
        <v>9</v>
      </c>
    </row>
    <row r="698" spans="1:8" x14ac:dyDescent="0.25">
      <c r="A698" s="55"/>
      <c r="B698" s="55"/>
      <c r="C698" s="24" t="s">
        <v>295</v>
      </c>
      <c r="D698" s="55" t="s">
        <v>296</v>
      </c>
      <c r="E698" s="57">
        <v>2</v>
      </c>
      <c r="F698" s="97" t="s">
        <v>43</v>
      </c>
      <c r="G698" s="59" t="s">
        <v>51</v>
      </c>
      <c r="H698" s="105">
        <f t="shared" si="4"/>
        <v>9</v>
      </c>
    </row>
    <row r="699" spans="1:8" x14ac:dyDescent="0.25">
      <c r="A699" s="55"/>
      <c r="B699" s="55"/>
      <c r="C699" s="24" t="s">
        <v>295</v>
      </c>
      <c r="D699" s="55" t="s">
        <v>296</v>
      </c>
      <c r="E699" s="57">
        <v>182</v>
      </c>
      <c r="F699" s="97" t="s">
        <v>43</v>
      </c>
      <c r="G699" s="59" t="s">
        <v>20</v>
      </c>
      <c r="H699" s="105">
        <f t="shared" si="4"/>
        <v>15</v>
      </c>
    </row>
    <row r="700" spans="1:8" x14ac:dyDescent="0.25">
      <c r="A700" s="55"/>
      <c r="B700" s="55"/>
      <c r="C700" s="24" t="s">
        <v>295</v>
      </c>
      <c r="D700" s="55" t="s">
        <v>296</v>
      </c>
      <c r="E700" s="57">
        <v>1</v>
      </c>
      <c r="F700" s="97" t="s">
        <v>16</v>
      </c>
      <c r="G700" s="59" t="s">
        <v>20</v>
      </c>
      <c r="H700" s="105">
        <f t="shared" si="4"/>
        <v>13</v>
      </c>
    </row>
    <row r="701" spans="1:8" x14ac:dyDescent="0.25">
      <c r="A701" s="55"/>
      <c r="B701" s="55"/>
      <c r="C701" s="24" t="s">
        <v>295</v>
      </c>
      <c r="D701" s="55" t="s">
        <v>296</v>
      </c>
      <c r="E701" s="57">
        <v>2</v>
      </c>
      <c r="F701" s="97" t="s">
        <v>17</v>
      </c>
      <c r="G701" s="59" t="s">
        <v>20</v>
      </c>
      <c r="H701" s="105">
        <f t="shared" si="4"/>
        <v>14</v>
      </c>
    </row>
    <row r="702" spans="1:8" x14ac:dyDescent="0.25">
      <c r="A702" s="55"/>
      <c r="B702" s="55"/>
      <c r="C702" s="24" t="s">
        <v>295</v>
      </c>
      <c r="D702" s="55" t="s">
        <v>296</v>
      </c>
      <c r="E702" s="57">
        <v>31</v>
      </c>
      <c r="F702" s="97" t="s">
        <v>19</v>
      </c>
      <c r="G702" s="59" t="s">
        <v>51</v>
      </c>
      <c r="H702" s="105">
        <f t="shared" si="4"/>
        <v>6</v>
      </c>
    </row>
    <row r="703" spans="1:8" x14ac:dyDescent="0.25">
      <c r="A703" s="55"/>
      <c r="B703" s="55"/>
      <c r="C703" s="24" t="s">
        <v>295</v>
      </c>
      <c r="D703" s="55" t="s">
        <v>296</v>
      </c>
      <c r="E703" s="57">
        <v>643</v>
      </c>
      <c r="F703" s="97" t="s">
        <v>19</v>
      </c>
      <c r="G703" s="59" t="s">
        <v>20</v>
      </c>
      <c r="H703" s="105">
        <f t="shared" si="4"/>
        <v>12</v>
      </c>
    </row>
    <row r="704" spans="1:8" x14ac:dyDescent="0.25">
      <c r="A704" s="34" t="s">
        <v>297</v>
      </c>
      <c r="B704" s="35"/>
      <c r="C704" s="35"/>
      <c r="D704" s="36"/>
      <c r="E704" s="37"/>
      <c r="F704" s="37"/>
      <c r="G704" s="37"/>
      <c r="H704" s="37"/>
    </row>
    <row r="705" spans="1:8" x14ac:dyDescent="0.25">
      <c r="A705" s="55"/>
      <c r="B705" s="55"/>
      <c r="C705" s="42" t="s">
        <v>298</v>
      </c>
      <c r="D705" s="22" t="s">
        <v>299</v>
      </c>
      <c r="E705" s="106">
        <v>16</v>
      </c>
      <c r="F705" s="107" t="s">
        <v>89</v>
      </c>
      <c r="G705" s="107" t="s">
        <v>16</v>
      </c>
      <c r="H705" s="108">
        <v>9</v>
      </c>
    </row>
    <row r="706" spans="1:8" x14ac:dyDescent="0.25">
      <c r="A706" s="55"/>
      <c r="B706" s="55"/>
      <c r="C706" s="42" t="s">
        <v>298</v>
      </c>
      <c r="D706" s="22" t="s">
        <v>299</v>
      </c>
      <c r="E706" s="106">
        <v>2</v>
      </c>
      <c r="F706" s="107" t="s">
        <v>89</v>
      </c>
      <c r="G706" s="107" t="s">
        <v>42</v>
      </c>
      <c r="H706" s="108">
        <v>6</v>
      </c>
    </row>
    <row r="707" spans="1:8" x14ac:dyDescent="0.25">
      <c r="A707" s="55"/>
      <c r="B707" s="55"/>
      <c r="C707" s="42" t="s">
        <v>298</v>
      </c>
      <c r="D707" s="22" t="s">
        <v>299</v>
      </c>
      <c r="E707" s="106">
        <v>3</v>
      </c>
      <c r="F707" s="107" t="s">
        <v>90</v>
      </c>
      <c r="G707" s="107" t="s">
        <v>42</v>
      </c>
      <c r="H707" s="108">
        <v>5</v>
      </c>
    </row>
    <row r="708" spans="1:8" x14ac:dyDescent="0.25">
      <c r="A708" s="55"/>
      <c r="B708" s="55"/>
      <c r="C708" s="42" t="s">
        <v>298</v>
      </c>
      <c r="D708" s="22" t="s">
        <v>299</v>
      </c>
      <c r="E708" s="106">
        <v>5</v>
      </c>
      <c r="F708" s="107" t="s">
        <v>90</v>
      </c>
      <c r="G708" s="107" t="s">
        <v>16</v>
      </c>
      <c r="H708" s="108">
        <v>8</v>
      </c>
    </row>
    <row r="709" spans="1:8" x14ac:dyDescent="0.25">
      <c r="A709" s="55"/>
      <c r="B709" s="55"/>
      <c r="C709" s="42" t="s">
        <v>298</v>
      </c>
      <c r="D709" s="22" t="s">
        <v>299</v>
      </c>
      <c r="E709" s="106">
        <v>1</v>
      </c>
      <c r="F709" s="107" t="s">
        <v>41</v>
      </c>
      <c r="G709" s="107" t="s">
        <v>42</v>
      </c>
      <c r="H709" s="108">
        <v>4</v>
      </c>
    </row>
    <row r="710" spans="1:8" x14ac:dyDescent="0.25">
      <c r="A710" s="55"/>
      <c r="B710" s="55"/>
      <c r="C710" s="42" t="s">
        <v>298</v>
      </c>
      <c r="D710" s="22" t="s">
        <v>299</v>
      </c>
      <c r="E710" s="106">
        <v>3</v>
      </c>
      <c r="F710" s="107" t="s">
        <v>41</v>
      </c>
      <c r="G710" s="107" t="s">
        <v>16</v>
      </c>
      <c r="H710" s="108">
        <v>7</v>
      </c>
    </row>
    <row r="711" spans="1:8" x14ac:dyDescent="0.25">
      <c r="A711" s="55"/>
      <c r="B711" s="55"/>
      <c r="C711" s="42" t="s">
        <v>298</v>
      </c>
      <c r="D711" s="22" t="s">
        <v>299</v>
      </c>
      <c r="E711" s="106">
        <v>1</v>
      </c>
      <c r="F711" s="107" t="s">
        <v>42</v>
      </c>
      <c r="G711" s="107" t="s">
        <v>16</v>
      </c>
      <c r="H711" s="108">
        <v>4</v>
      </c>
    </row>
    <row r="712" spans="1:8" x14ac:dyDescent="0.25">
      <c r="A712" s="55"/>
      <c r="B712" s="55"/>
      <c r="C712" s="42" t="s">
        <v>298</v>
      </c>
      <c r="D712" s="22" t="s">
        <v>299</v>
      </c>
      <c r="E712" s="106">
        <v>1</v>
      </c>
      <c r="F712" s="107" t="s">
        <v>43</v>
      </c>
      <c r="G712" s="107" t="s">
        <v>16</v>
      </c>
      <c r="H712" s="108">
        <v>3</v>
      </c>
    </row>
    <row r="713" spans="1:8" s="1" customFormat="1" x14ac:dyDescent="0.25">
      <c r="A713" s="55"/>
      <c r="B713" s="55"/>
      <c r="C713" s="42" t="s">
        <v>300</v>
      </c>
      <c r="D713" s="22" t="s">
        <v>301</v>
      </c>
      <c r="E713" s="106">
        <v>6</v>
      </c>
      <c r="F713" s="107" t="s">
        <v>89</v>
      </c>
      <c r="G713" s="107" t="s">
        <v>16</v>
      </c>
      <c r="H713" s="108">
        <v>9</v>
      </c>
    </row>
    <row r="714" spans="1:8" s="1" customFormat="1" x14ac:dyDescent="0.25">
      <c r="A714" s="55"/>
      <c r="B714" s="55"/>
      <c r="C714" s="42" t="s">
        <v>300</v>
      </c>
      <c r="D714" s="22" t="s">
        <v>301</v>
      </c>
      <c r="E714" s="106">
        <v>4</v>
      </c>
      <c r="F714" s="107" t="s">
        <v>89</v>
      </c>
      <c r="G714" s="107" t="s">
        <v>42</v>
      </c>
      <c r="H714" s="108">
        <v>6</v>
      </c>
    </row>
    <row r="715" spans="1:8" s="1" customFormat="1" x14ac:dyDescent="0.25">
      <c r="A715" s="55"/>
      <c r="B715" s="55"/>
      <c r="C715" s="42" t="s">
        <v>300</v>
      </c>
      <c r="D715" s="22" t="s">
        <v>301</v>
      </c>
      <c r="E715" s="106">
        <v>2</v>
      </c>
      <c r="F715" s="107" t="s">
        <v>41</v>
      </c>
      <c r="G715" s="107" t="s">
        <v>16</v>
      </c>
      <c r="H715" s="108">
        <v>7</v>
      </c>
    </row>
    <row r="716" spans="1:8" x14ac:dyDescent="0.25">
      <c r="A716" s="55"/>
      <c r="B716" s="55"/>
      <c r="C716" s="42" t="s">
        <v>300</v>
      </c>
      <c r="D716" s="22" t="s">
        <v>301</v>
      </c>
      <c r="E716" s="106">
        <v>1</v>
      </c>
      <c r="F716" s="107" t="s">
        <v>43</v>
      </c>
      <c r="G716" s="107" t="s">
        <v>16</v>
      </c>
      <c r="H716" s="108">
        <v>3</v>
      </c>
    </row>
    <row r="717" spans="1:8" s="1" customFormat="1" x14ac:dyDescent="0.25">
      <c r="A717" s="55"/>
      <c r="B717" s="55"/>
      <c r="C717" s="42" t="s">
        <v>302</v>
      </c>
      <c r="D717" s="22" t="s">
        <v>303</v>
      </c>
      <c r="E717" s="24">
        <v>10</v>
      </c>
      <c r="F717" s="107" t="s">
        <v>204</v>
      </c>
      <c r="G717" s="107" t="s">
        <v>16</v>
      </c>
      <c r="H717" s="108">
        <v>10</v>
      </c>
    </row>
    <row r="718" spans="1:8" s="1" customFormat="1" x14ac:dyDescent="0.25">
      <c r="A718" s="55"/>
      <c r="B718" s="55"/>
      <c r="C718" s="42" t="s">
        <v>302</v>
      </c>
      <c r="D718" s="22" t="s">
        <v>303</v>
      </c>
      <c r="E718" s="24">
        <v>2</v>
      </c>
      <c r="F718" s="107" t="s">
        <v>204</v>
      </c>
      <c r="G718" s="107" t="s">
        <v>42</v>
      </c>
      <c r="H718" s="108">
        <v>7</v>
      </c>
    </row>
    <row r="719" spans="1:8" x14ac:dyDescent="0.25">
      <c r="A719" s="55"/>
      <c r="B719" s="55"/>
      <c r="C719" s="42" t="s">
        <v>302</v>
      </c>
      <c r="D719" s="22" t="s">
        <v>303</v>
      </c>
      <c r="E719" s="24">
        <v>11</v>
      </c>
      <c r="F719" s="107" t="s">
        <v>89</v>
      </c>
      <c r="G719" s="107" t="s">
        <v>16</v>
      </c>
      <c r="H719" s="108">
        <v>9</v>
      </c>
    </row>
    <row r="720" spans="1:8" x14ac:dyDescent="0.25">
      <c r="A720" s="55"/>
      <c r="B720" s="55"/>
      <c r="C720" s="42" t="s">
        <v>302</v>
      </c>
      <c r="D720" s="22" t="s">
        <v>303</v>
      </c>
      <c r="E720" s="24">
        <v>2</v>
      </c>
      <c r="F720" s="107" t="s">
        <v>89</v>
      </c>
      <c r="G720" s="107" t="s">
        <v>42</v>
      </c>
      <c r="H720" s="108">
        <v>6</v>
      </c>
    </row>
    <row r="721" spans="1:8" x14ac:dyDescent="0.25">
      <c r="A721" s="55"/>
      <c r="B721" s="55"/>
      <c r="C721" s="42" t="s">
        <v>302</v>
      </c>
      <c r="D721" s="22" t="s">
        <v>303</v>
      </c>
      <c r="E721" s="24">
        <v>19</v>
      </c>
      <c r="F721" s="107" t="s">
        <v>304</v>
      </c>
      <c r="G721" s="107" t="s">
        <v>42</v>
      </c>
      <c r="H721" s="108">
        <v>5</v>
      </c>
    </row>
    <row r="722" spans="1:8" x14ac:dyDescent="0.25">
      <c r="A722" s="55"/>
      <c r="B722" s="55"/>
      <c r="C722" s="42" t="s">
        <v>302</v>
      </c>
      <c r="D722" s="22" t="s">
        <v>303</v>
      </c>
      <c r="E722" s="24">
        <v>41</v>
      </c>
      <c r="F722" s="107" t="s">
        <v>304</v>
      </c>
      <c r="G722" s="107" t="s">
        <v>16</v>
      </c>
      <c r="H722" s="108">
        <v>8</v>
      </c>
    </row>
    <row r="723" spans="1:8" x14ac:dyDescent="0.25">
      <c r="A723" s="55"/>
      <c r="B723" s="55"/>
      <c r="C723" s="42" t="s">
        <v>302</v>
      </c>
      <c r="D723" s="22" t="s">
        <v>303</v>
      </c>
      <c r="E723" s="24">
        <v>8</v>
      </c>
      <c r="F723" s="107" t="s">
        <v>43</v>
      </c>
      <c r="G723" s="107" t="s">
        <v>16</v>
      </c>
      <c r="H723" s="108">
        <v>3</v>
      </c>
    </row>
    <row r="724" spans="1:8" x14ac:dyDescent="0.25">
      <c r="A724" s="55"/>
      <c r="B724" s="55"/>
      <c r="C724" s="42" t="s">
        <v>298</v>
      </c>
      <c r="D724" s="22" t="s">
        <v>299</v>
      </c>
      <c r="E724" s="24">
        <v>1</v>
      </c>
      <c r="F724" s="109" t="s">
        <v>19</v>
      </c>
      <c r="G724" s="109" t="s">
        <v>34</v>
      </c>
      <c r="H724" s="24">
        <v>3</v>
      </c>
    </row>
    <row r="725" spans="1:8" x14ac:dyDescent="0.25">
      <c r="A725" s="55"/>
      <c r="B725" s="55"/>
      <c r="C725" s="42" t="s">
        <v>298</v>
      </c>
      <c r="D725" s="22" t="s">
        <v>299</v>
      </c>
      <c r="E725" s="24">
        <f>1+2</f>
        <v>3</v>
      </c>
      <c r="F725" s="109" t="s">
        <v>19</v>
      </c>
      <c r="G725" s="109" t="s">
        <v>51</v>
      </c>
      <c r="H725" s="24">
        <v>6</v>
      </c>
    </row>
    <row r="726" spans="1:8" x14ac:dyDescent="0.25">
      <c r="A726" s="55"/>
      <c r="B726" s="55"/>
      <c r="C726" s="42" t="s">
        <v>298</v>
      </c>
      <c r="D726" s="22" t="s">
        <v>299</v>
      </c>
      <c r="E726" s="24">
        <f>9+70+1</f>
        <v>80</v>
      </c>
      <c r="F726" s="109" t="s">
        <v>19</v>
      </c>
      <c r="G726" s="109" t="s">
        <v>23</v>
      </c>
      <c r="H726" s="24">
        <v>9</v>
      </c>
    </row>
    <row r="727" spans="1:8" x14ac:dyDescent="0.25">
      <c r="A727" s="55"/>
      <c r="B727" s="55"/>
      <c r="C727" s="42" t="s">
        <v>298</v>
      </c>
      <c r="D727" s="22" t="s">
        <v>299</v>
      </c>
      <c r="E727" s="24">
        <f>32+144+1+1</f>
        <v>178</v>
      </c>
      <c r="F727" s="109" t="s">
        <v>19</v>
      </c>
      <c r="G727" s="109" t="s">
        <v>20</v>
      </c>
      <c r="H727" s="24">
        <v>12</v>
      </c>
    </row>
    <row r="728" spans="1:8" x14ac:dyDescent="0.25">
      <c r="A728" s="55"/>
      <c r="B728" s="55"/>
      <c r="C728" s="42" t="s">
        <v>298</v>
      </c>
      <c r="D728" s="22" t="s">
        <v>299</v>
      </c>
      <c r="E728" s="24">
        <v>15</v>
      </c>
      <c r="F728" s="109" t="s">
        <v>44</v>
      </c>
      <c r="G728" s="109" t="s">
        <v>23</v>
      </c>
      <c r="H728" s="24">
        <v>8</v>
      </c>
    </row>
    <row r="729" spans="1:8" x14ac:dyDescent="0.25">
      <c r="A729" s="55"/>
      <c r="B729" s="55"/>
      <c r="C729" s="42" t="s">
        <v>298</v>
      </c>
      <c r="D729" s="22" t="s">
        <v>299</v>
      </c>
      <c r="E729" s="24">
        <f>45+1</f>
        <v>46</v>
      </c>
      <c r="F729" s="109" t="s">
        <v>44</v>
      </c>
      <c r="G729" s="109" t="s">
        <v>20</v>
      </c>
      <c r="H729" s="24">
        <v>11</v>
      </c>
    </row>
    <row r="730" spans="1:8" x14ac:dyDescent="0.25">
      <c r="A730" s="55"/>
      <c r="B730" s="55"/>
      <c r="C730" s="42" t="s">
        <v>298</v>
      </c>
      <c r="D730" s="22" t="s">
        <v>299</v>
      </c>
      <c r="E730" s="24">
        <f>12+12+1</f>
        <v>25</v>
      </c>
      <c r="F730" s="109" t="s">
        <v>34</v>
      </c>
      <c r="G730" s="109" t="s">
        <v>23</v>
      </c>
      <c r="H730" s="24">
        <v>7</v>
      </c>
    </row>
    <row r="731" spans="1:8" s="41" customFormat="1" ht="14.25" x14ac:dyDescent="0.25">
      <c r="A731" s="24"/>
      <c r="B731" s="24"/>
      <c r="C731" s="42" t="s">
        <v>298</v>
      </c>
      <c r="D731" s="22" t="s">
        <v>299</v>
      </c>
      <c r="E731" s="24">
        <f>13+9+1</f>
        <v>23</v>
      </c>
      <c r="F731" s="109" t="s">
        <v>34</v>
      </c>
      <c r="G731" s="109" t="s">
        <v>20</v>
      </c>
      <c r="H731" s="24">
        <v>10</v>
      </c>
    </row>
    <row r="732" spans="1:8" x14ac:dyDescent="0.25">
      <c r="A732" s="55"/>
      <c r="B732" s="55"/>
      <c r="C732" s="42" t="s">
        <v>298</v>
      </c>
      <c r="D732" s="22" t="s">
        <v>299</v>
      </c>
      <c r="E732" s="24">
        <f>2+9+1+1</f>
        <v>13</v>
      </c>
      <c r="F732" s="109" t="s">
        <v>38</v>
      </c>
      <c r="G732" s="109" t="s">
        <v>23</v>
      </c>
      <c r="H732" s="24">
        <v>6</v>
      </c>
    </row>
    <row r="733" spans="1:8" x14ac:dyDescent="0.25">
      <c r="A733" s="55"/>
      <c r="B733" s="55"/>
      <c r="C733" s="42" t="s">
        <v>298</v>
      </c>
      <c r="D733" s="22" t="s">
        <v>299</v>
      </c>
      <c r="E733" s="24">
        <f>7+37+9+4</f>
        <v>57</v>
      </c>
      <c r="F733" s="109" t="s">
        <v>38</v>
      </c>
      <c r="G733" s="109" t="s">
        <v>20</v>
      </c>
      <c r="H733" s="24">
        <v>9</v>
      </c>
    </row>
    <row r="734" spans="1:8" x14ac:dyDescent="0.25">
      <c r="A734" s="55"/>
      <c r="B734" s="55"/>
      <c r="C734" s="42" t="s">
        <v>298</v>
      </c>
      <c r="D734" s="22" t="s">
        <v>299</v>
      </c>
      <c r="E734" s="24">
        <f>6+1+4+6+6</f>
        <v>23</v>
      </c>
      <c r="F734" s="109" t="s">
        <v>31</v>
      </c>
      <c r="G734" s="109" t="s">
        <v>23</v>
      </c>
      <c r="H734" s="24">
        <v>5</v>
      </c>
    </row>
    <row r="735" spans="1:8" x14ac:dyDescent="0.25">
      <c r="A735" s="55"/>
      <c r="B735" s="55"/>
      <c r="C735" s="42" t="s">
        <v>298</v>
      </c>
      <c r="D735" s="22" t="s">
        <v>299</v>
      </c>
      <c r="E735" s="24">
        <f>33+9+7+4+4</f>
        <v>57</v>
      </c>
      <c r="F735" s="109" t="s">
        <v>31</v>
      </c>
      <c r="G735" s="109" t="s">
        <v>20</v>
      </c>
      <c r="H735" s="24">
        <v>8</v>
      </c>
    </row>
    <row r="736" spans="1:8" x14ac:dyDescent="0.25">
      <c r="A736" s="55"/>
      <c r="B736" s="55"/>
      <c r="C736" s="42" t="s">
        <v>300</v>
      </c>
      <c r="D736" s="22" t="s">
        <v>301</v>
      </c>
      <c r="E736" s="24">
        <v>1</v>
      </c>
      <c r="F736" s="109" t="s">
        <v>19</v>
      </c>
      <c r="G736" s="109" t="s">
        <v>34</v>
      </c>
      <c r="H736" s="24">
        <v>3</v>
      </c>
    </row>
    <row r="737" spans="1:8" x14ac:dyDescent="0.25">
      <c r="A737" s="55"/>
      <c r="B737" s="55"/>
      <c r="C737" s="42" t="s">
        <v>300</v>
      </c>
      <c r="D737" s="22" t="s">
        <v>301</v>
      </c>
      <c r="E737" s="24">
        <v>1</v>
      </c>
      <c r="F737" s="109" t="s">
        <v>19</v>
      </c>
      <c r="G737" s="109" t="s">
        <v>51</v>
      </c>
      <c r="H737" s="24">
        <v>6</v>
      </c>
    </row>
    <row r="738" spans="1:8" x14ac:dyDescent="0.25">
      <c r="A738" s="110"/>
      <c r="B738" s="110"/>
      <c r="C738" s="42" t="s">
        <v>300</v>
      </c>
      <c r="D738" s="22" t="s">
        <v>301</v>
      </c>
      <c r="E738" s="24">
        <f>26+2+8</f>
        <v>36</v>
      </c>
      <c r="F738" s="109" t="s">
        <v>19</v>
      </c>
      <c r="G738" s="109" t="s">
        <v>23</v>
      </c>
      <c r="H738" s="24">
        <v>9</v>
      </c>
    </row>
    <row r="739" spans="1:8" x14ac:dyDescent="0.25">
      <c r="A739" s="55"/>
      <c r="B739" s="55"/>
      <c r="C739" s="42" t="s">
        <v>300</v>
      </c>
      <c r="D739" s="22" t="s">
        <v>301</v>
      </c>
      <c r="E739" s="24">
        <f>83+3+16</f>
        <v>102</v>
      </c>
      <c r="F739" s="109" t="s">
        <v>19</v>
      </c>
      <c r="G739" s="109" t="s">
        <v>20</v>
      </c>
      <c r="H739" s="24">
        <v>12</v>
      </c>
    </row>
    <row r="740" spans="1:8" x14ac:dyDescent="0.25">
      <c r="A740" s="55"/>
      <c r="B740" s="55"/>
      <c r="C740" s="42" t="s">
        <v>300</v>
      </c>
      <c r="D740" s="22" t="s">
        <v>301</v>
      </c>
      <c r="E740" s="24">
        <f>4+27</f>
        <v>31</v>
      </c>
      <c r="F740" s="109" t="s">
        <v>44</v>
      </c>
      <c r="G740" s="109" t="s">
        <v>23</v>
      </c>
      <c r="H740" s="24">
        <v>8</v>
      </c>
    </row>
    <row r="741" spans="1:8" x14ac:dyDescent="0.25">
      <c r="A741" s="55"/>
      <c r="B741" s="55"/>
      <c r="C741" s="42" t="s">
        <v>300</v>
      </c>
      <c r="D741" s="22" t="s">
        <v>301</v>
      </c>
      <c r="E741" s="24">
        <f>32+48</f>
        <v>80</v>
      </c>
      <c r="F741" s="109" t="s">
        <v>44</v>
      </c>
      <c r="G741" s="109" t="s">
        <v>20</v>
      </c>
      <c r="H741" s="24">
        <v>11</v>
      </c>
    </row>
    <row r="742" spans="1:8" x14ac:dyDescent="0.25">
      <c r="A742" s="55"/>
      <c r="B742" s="55"/>
      <c r="C742" s="42" t="s">
        <v>300</v>
      </c>
      <c r="D742" s="22" t="s">
        <v>301</v>
      </c>
      <c r="E742" s="24">
        <f>28+2</f>
        <v>30</v>
      </c>
      <c r="F742" s="109" t="s">
        <v>34</v>
      </c>
      <c r="G742" s="109" t="s">
        <v>23</v>
      </c>
      <c r="H742" s="24">
        <v>7</v>
      </c>
    </row>
    <row r="743" spans="1:8" x14ac:dyDescent="0.25">
      <c r="A743" s="55"/>
      <c r="B743" s="55"/>
      <c r="C743" s="42" t="s">
        <v>300</v>
      </c>
      <c r="D743" s="22" t="s">
        <v>301</v>
      </c>
      <c r="E743" s="24">
        <f>55+4</f>
        <v>59</v>
      </c>
      <c r="F743" s="109" t="s">
        <v>34</v>
      </c>
      <c r="G743" s="109" t="s">
        <v>20</v>
      </c>
      <c r="H743" s="24">
        <v>10</v>
      </c>
    </row>
    <row r="744" spans="1:8" x14ac:dyDescent="0.25">
      <c r="A744" s="55"/>
      <c r="B744" s="55"/>
      <c r="C744" s="42" t="s">
        <v>300</v>
      </c>
      <c r="D744" s="22" t="s">
        <v>301</v>
      </c>
      <c r="E744" s="24">
        <v>1</v>
      </c>
      <c r="F744" s="109" t="s">
        <v>38</v>
      </c>
      <c r="G744" s="109" t="s">
        <v>23</v>
      </c>
      <c r="H744" s="24">
        <v>6</v>
      </c>
    </row>
    <row r="745" spans="1:8" x14ac:dyDescent="0.25">
      <c r="A745" s="55"/>
      <c r="B745" s="55"/>
      <c r="C745" s="42" t="s">
        <v>300</v>
      </c>
      <c r="D745" s="22" t="s">
        <v>301</v>
      </c>
      <c r="E745" s="24">
        <v>5</v>
      </c>
      <c r="F745" s="109" t="s">
        <v>38</v>
      </c>
      <c r="G745" s="109" t="s">
        <v>20</v>
      </c>
      <c r="H745" s="24">
        <v>9</v>
      </c>
    </row>
    <row r="746" spans="1:8" x14ac:dyDescent="0.25">
      <c r="A746" s="55"/>
      <c r="B746" s="55"/>
      <c r="C746" s="42" t="s">
        <v>300</v>
      </c>
      <c r="D746" s="22" t="s">
        <v>301</v>
      </c>
      <c r="E746" s="24">
        <v>3</v>
      </c>
      <c r="F746" s="109" t="s">
        <v>31</v>
      </c>
      <c r="G746" s="109" t="s">
        <v>20</v>
      </c>
      <c r="H746" s="24">
        <v>8</v>
      </c>
    </row>
    <row r="747" spans="1:8" x14ac:dyDescent="0.25">
      <c r="A747" s="110"/>
      <c r="B747" s="110"/>
      <c r="C747" s="42" t="s">
        <v>302</v>
      </c>
      <c r="D747" s="22" t="s">
        <v>303</v>
      </c>
      <c r="E747" s="24">
        <f>2</f>
        <v>2</v>
      </c>
      <c r="F747" s="109" t="s">
        <v>19</v>
      </c>
      <c r="G747" s="109" t="s">
        <v>51</v>
      </c>
      <c r="H747" s="24">
        <v>6</v>
      </c>
    </row>
    <row r="748" spans="1:8" x14ac:dyDescent="0.25">
      <c r="A748" s="110"/>
      <c r="B748" s="110"/>
      <c r="C748" s="42" t="s">
        <v>302</v>
      </c>
      <c r="D748" s="22" t="s">
        <v>303</v>
      </c>
      <c r="E748" s="24">
        <f>67</f>
        <v>67</v>
      </c>
      <c r="F748" s="109" t="s">
        <v>19</v>
      </c>
      <c r="G748" s="109" t="s">
        <v>23</v>
      </c>
      <c r="H748" s="24">
        <v>9</v>
      </c>
    </row>
    <row r="749" spans="1:8" x14ac:dyDescent="0.25">
      <c r="A749" s="110"/>
      <c r="B749" s="110"/>
      <c r="C749" s="42" t="s">
        <v>302</v>
      </c>
      <c r="D749" s="22" t="s">
        <v>303</v>
      </c>
      <c r="E749" s="24">
        <f>176+5+1</f>
        <v>182</v>
      </c>
      <c r="F749" s="109" t="s">
        <v>19</v>
      </c>
      <c r="G749" s="109" t="s">
        <v>20</v>
      </c>
      <c r="H749" s="24">
        <v>12</v>
      </c>
    </row>
    <row r="750" spans="1:8" x14ac:dyDescent="0.25">
      <c r="A750" s="110"/>
      <c r="B750" s="110"/>
      <c r="C750" s="42" t="s">
        <v>302</v>
      </c>
      <c r="D750" s="22" t="s">
        <v>303</v>
      </c>
      <c r="E750" s="24">
        <f>26+4</f>
        <v>30</v>
      </c>
      <c r="F750" s="109" t="s">
        <v>44</v>
      </c>
      <c r="G750" s="109" t="s">
        <v>23</v>
      </c>
      <c r="H750" s="24">
        <v>8</v>
      </c>
    </row>
    <row r="751" spans="1:8" x14ac:dyDescent="0.25">
      <c r="A751" s="110"/>
      <c r="B751" s="110"/>
      <c r="C751" s="42" t="s">
        <v>302</v>
      </c>
      <c r="D751" s="22" t="s">
        <v>303</v>
      </c>
      <c r="E751" s="24">
        <f>62+2</f>
        <v>64</v>
      </c>
      <c r="F751" s="109" t="s">
        <v>44</v>
      </c>
      <c r="G751" s="109" t="s">
        <v>20</v>
      </c>
      <c r="H751" s="24">
        <v>11</v>
      </c>
    </row>
    <row r="752" spans="1:8" x14ac:dyDescent="0.25">
      <c r="A752" s="110"/>
      <c r="B752" s="110"/>
      <c r="C752" s="42" t="s">
        <v>302</v>
      </c>
      <c r="D752" s="22" t="s">
        <v>303</v>
      </c>
      <c r="E752" s="24">
        <v>21</v>
      </c>
      <c r="F752" s="109" t="s">
        <v>34</v>
      </c>
      <c r="G752" s="109" t="s">
        <v>23</v>
      </c>
      <c r="H752" s="24">
        <v>7</v>
      </c>
    </row>
    <row r="753" spans="1:8" x14ac:dyDescent="0.25">
      <c r="A753" s="110"/>
      <c r="B753" s="110"/>
      <c r="C753" s="42" t="s">
        <v>302</v>
      </c>
      <c r="D753" s="22" t="s">
        <v>303</v>
      </c>
      <c r="E753" s="24">
        <v>57</v>
      </c>
      <c r="F753" s="109" t="s">
        <v>34</v>
      </c>
      <c r="G753" s="109" t="s">
        <v>20</v>
      </c>
      <c r="H753" s="24">
        <v>10</v>
      </c>
    </row>
    <row r="754" spans="1:8" x14ac:dyDescent="0.25">
      <c r="A754" s="110"/>
      <c r="B754" s="110"/>
      <c r="C754" s="42" t="s">
        <v>302</v>
      </c>
      <c r="D754" s="22" t="s">
        <v>303</v>
      </c>
      <c r="E754" s="24">
        <v>24</v>
      </c>
      <c r="F754" s="109" t="s">
        <v>38</v>
      </c>
      <c r="G754" s="109" t="s">
        <v>23</v>
      </c>
      <c r="H754" s="24">
        <v>6</v>
      </c>
    </row>
    <row r="755" spans="1:8" x14ac:dyDescent="0.25">
      <c r="A755" s="110"/>
      <c r="B755" s="110"/>
      <c r="C755" s="42" t="s">
        <v>302</v>
      </c>
      <c r="D755" s="22" t="s">
        <v>303</v>
      </c>
      <c r="E755" s="24">
        <v>41</v>
      </c>
      <c r="F755" s="109" t="s">
        <v>38</v>
      </c>
      <c r="G755" s="109" t="s">
        <v>20</v>
      </c>
      <c r="H755" s="24">
        <v>9</v>
      </c>
    </row>
    <row r="756" spans="1:8" x14ac:dyDescent="0.25">
      <c r="A756" s="110"/>
      <c r="B756" s="110"/>
      <c r="C756" s="42" t="s">
        <v>302</v>
      </c>
      <c r="D756" s="22" t="s">
        <v>303</v>
      </c>
      <c r="E756" s="24">
        <v>5</v>
      </c>
      <c r="F756" s="109" t="s">
        <v>31</v>
      </c>
      <c r="G756" s="109" t="s">
        <v>23</v>
      </c>
      <c r="H756" s="24">
        <v>5</v>
      </c>
    </row>
    <row r="757" spans="1:8" x14ac:dyDescent="0.25">
      <c r="A757" s="110"/>
      <c r="B757" s="110"/>
      <c r="C757" s="42" t="s">
        <v>302</v>
      </c>
      <c r="D757" s="22" t="s">
        <v>303</v>
      </c>
      <c r="E757" s="24">
        <v>10</v>
      </c>
      <c r="F757" s="109" t="s">
        <v>31</v>
      </c>
      <c r="G757" s="109" t="s">
        <v>20</v>
      </c>
      <c r="H757" s="24">
        <v>8</v>
      </c>
    </row>
    <row r="758" spans="1:8" x14ac:dyDescent="0.25">
      <c r="A758" s="110"/>
      <c r="B758" s="110"/>
      <c r="C758" s="42" t="s">
        <v>305</v>
      </c>
      <c r="D758" s="22" t="s">
        <v>306</v>
      </c>
      <c r="E758" s="24">
        <v>1</v>
      </c>
      <c r="F758" s="109" t="s">
        <v>19</v>
      </c>
      <c r="G758" s="109" t="s">
        <v>20</v>
      </c>
      <c r="H758" s="24">
        <v>12</v>
      </c>
    </row>
    <row r="759" spans="1:8" x14ac:dyDescent="0.25">
      <c r="A759" s="34" t="s">
        <v>307</v>
      </c>
      <c r="B759" s="35"/>
      <c r="C759" s="35"/>
      <c r="D759" s="36"/>
      <c r="E759" s="37"/>
      <c r="F759" s="37"/>
      <c r="G759" s="37"/>
      <c r="H759" s="37"/>
    </row>
    <row r="760" spans="1:8" ht="25.5" x14ac:dyDescent="0.25">
      <c r="A760" s="110"/>
      <c r="B760" s="110"/>
      <c r="C760" s="30" t="s">
        <v>308</v>
      </c>
      <c r="D760" s="31" t="s">
        <v>309</v>
      </c>
      <c r="E760" s="32">
        <v>66</v>
      </c>
      <c r="F760" s="26" t="s">
        <v>19</v>
      </c>
      <c r="G760" s="26" t="s">
        <v>20</v>
      </c>
      <c r="H760" s="27">
        <v>12</v>
      </c>
    </row>
    <row r="761" spans="1:8" x14ac:dyDescent="0.25">
      <c r="A761" s="110"/>
      <c r="B761" s="110"/>
      <c r="C761" s="30" t="s">
        <v>310</v>
      </c>
      <c r="D761" s="31" t="s">
        <v>311</v>
      </c>
      <c r="E761" s="32">
        <v>1522</v>
      </c>
      <c r="F761" s="26" t="s">
        <v>19</v>
      </c>
      <c r="G761" s="26" t="s">
        <v>20</v>
      </c>
      <c r="H761" s="27">
        <v>12</v>
      </c>
    </row>
    <row r="762" spans="1:8" x14ac:dyDescent="0.25">
      <c r="A762" s="110"/>
      <c r="B762" s="110"/>
      <c r="C762" s="30" t="s">
        <v>310</v>
      </c>
      <c r="D762" s="31" t="s">
        <v>311</v>
      </c>
      <c r="E762" s="32">
        <v>579</v>
      </c>
      <c r="F762" s="26" t="s">
        <v>19</v>
      </c>
      <c r="G762" s="26" t="s">
        <v>23</v>
      </c>
      <c r="H762" s="27">
        <v>9</v>
      </c>
    </row>
    <row r="763" spans="1:8" x14ac:dyDescent="0.25">
      <c r="A763" s="110"/>
      <c r="B763" s="110"/>
      <c r="C763" s="30" t="s">
        <v>310</v>
      </c>
      <c r="D763" s="31" t="s">
        <v>311</v>
      </c>
      <c r="E763" s="32">
        <v>875</v>
      </c>
      <c r="F763" s="26" t="s">
        <v>19</v>
      </c>
      <c r="G763" s="26" t="s">
        <v>20</v>
      </c>
      <c r="H763" s="27">
        <v>12</v>
      </c>
    </row>
    <row r="764" spans="1:8" x14ac:dyDescent="0.25">
      <c r="A764" s="110"/>
      <c r="B764" s="110"/>
      <c r="C764" s="30" t="s">
        <v>310</v>
      </c>
      <c r="D764" s="31" t="s">
        <v>311</v>
      </c>
      <c r="E764" s="32">
        <v>429</v>
      </c>
      <c r="F764" s="26" t="s">
        <v>19</v>
      </c>
      <c r="G764" s="26" t="s">
        <v>23</v>
      </c>
      <c r="H764" s="27">
        <v>9</v>
      </c>
    </row>
    <row r="765" spans="1:8" x14ac:dyDescent="0.25">
      <c r="A765" s="110"/>
      <c r="B765" s="110"/>
      <c r="C765" s="30" t="s">
        <v>310</v>
      </c>
      <c r="D765" s="31" t="s">
        <v>311</v>
      </c>
      <c r="E765" s="32">
        <v>753</v>
      </c>
      <c r="F765" s="26" t="s">
        <v>19</v>
      </c>
      <c r="G765" s="26" t="s">
        <v>20</v>
      </c>
      <c r="H765" s="27">
        <v>12</v>
      </c>
    </row>
    <row r="766" spans="1:8" x14ac:dyDescent="0.25">
      <c r="A766" s="110"/>
      <c r="B766" s="110"/>
      <c r="C766" s="30" t="s">
        <v>310</v>
      </c>
      <c r="D766" s="31" t="s">
        <v>311</v>
      </c>
      <c r="E766" s="32">
        <v>413</v>
      </c>
      <c r="F766" s="26" t="s">
        <v>19</v>
      </c>
      <c r="G766" s="26" t="s">
        <v>23</v>
      </c>
      <c r="H766" s="27">
        <v>9</v>
      </c>
    </row>
    <row r="767" spans="1:8" x14ac:dyDescent="0.25">
      <c r="A767" s="110"/>
      <c r="B767" s="110"/>
      <c r="C767" s="30" t="s">
        <v>310</v>
      </c>
      <c r="D767" s="31" t="s">
        <v>311</v>
      </c>
      <c r="E767" s="32">
        <v>610</v>
      </c>
      <c r="F767" s="26" t="s">
        <v>19</v>
      </c>
      <c r="G767" s="26" t="s">
        <v>20</v>
      </c>
      <c r="H767" s="27">
        <v>12</v>
      </c>
    </row>
    <row r="768" spans="1:8" x14ac:dyDescent="0.25">
      <c r="A768" s="110"/>
      <c r="B768" s="110"/>
      <c r="C768" s="30" t="s">
        <v>310</v>
      </c>
      <c r="D768" s="31" t="s">
        <v>311</v>
      </c>
      <c r="E768" s="32">
        <v>302</v>
      </c>
      <c r="F768" s="26" t="s">
        <v>19</v>
      </c>
      <c r="G768" s="26" t="s">
        <v>23</v>
      </c>
      <c r="H768" s="27">
        <v>9</v>
      </c>
    </row>
    <row r="769" spans="1:8" x14ac:dyDescent="0.25">
      <c r="A769" s="110"/>
      <c r="B769" s="110"/>
      <c r="C769" s="30" t="s">
        <v>310</v>
      </c>
      <c r="D769" s="31" t="s">
        <v>311</v>
      </c>
      <c r="E769" s="32">
        <v>1</v>
      </c>
      <c r="F769" s="26" t="s">
        <v>31</v>
      </c>
      <c r="G769" s="26" t="s">
        <v>20</v>
      </c>
      <c r="H769" s="27">
        <v>8</v>
      </c>
    </row>
    <row r="770" spans="1:8" x14ac:dyDescent="0.25">
      <c r="A770" s="110"/>
      <c r="B770" s="110"/>
      <c r="C770" s="24" t="s">
        <v>312</v>
      </c>
      <c r="D770" s="42" t="s">
        <v>313</v>
      </c>
      <c r="E770" s="32">
        <v>276</v>
      </c>
      <c r="F770" s="26" t="s">
        <v>19</v>
      </c>
      <c r="G770" s="26" t="s">
        <v>20</v>
      </c>
      <c r="H770" s="27">
        <v>12</v>
      </c>
    </row>
    <row r="771" spans="1:8" x14ac:dyDescent="0.25">
      <c r="A771" s="110"/>
      <c r="B771" s="110"/>
      <c r="C771" s="24" t="s">
        <v>312</v>
      </c>
      <c r="D771" s="42" t="s">
        <v>313</v>
      </c>
      <c r="E771" s="32">
        <v>107</v>
      </c>
      <c r="F771" s="26" t="s">
        <v>19</v>
      </c>
      <c r="G771" s="26" t="s">
        <v>23</v>
      </c>
      <c r="H771" s="27">
        <v>9</v>
      </c>
    </row>
    <row r="772" spans="1:8" x14ac:dyDescent="0.25">
      <c r="A772" s="110"/>
      <c r="B772" s="110"/>
      <c r="C772" s="24" t="s">
        <v>314</v>
      </c>
      <c r="D772" s="42" t="s">
        <v>315</v>
      </c>
      <c r="E772" s="32">
        <v>4</v>
      </c>
      <c r="F772" s="26" t="s">
        <v>43</v>
      </c>
      <c r="G772" s="26" t="s">
        <v>20</v>
      </c>
      <c r="H772" s="27">
        <v>15</v>
      </c>
    </row>
    <row r="773" spans="1:8" x14ac:dyDescent="0.25">
      <c r="A773" s="111"/>
      <c r="B773" s="111"/>
      <c r="C773" s="24" t="s">
        <v>314</v>
      </c>
      <c r="D773" s="42" t="s">
        <v>315</v>
      </c>
      <c r="E773" s="32">
        <v>1</v>
      </c>
      <c r="F773" s="26" t="s">
        <v>16</v>
      </c>
      <c r="G773" s="26" t="s">
        <v>20</v>
      </c>
      <c r="H773" s="27">
        <v>13</v>
      </c>
    </row>
    <row r="774" spans="1:8" x14ac:dyDescent="0.25">
      <c r="A774" s="111"/>
      <c r="B774" s="111"/>
      <c r="C774" s="24" t="s">
        <v>314</v>
      </c>
      <c r="D774" s="42" t="s">
        <v>315</v>
      </c>
      <c r="E774" s="32">
        <v>2</v>
      </c>
      <c r="F774" s="26" t="s">
        <v>19</v>
      </c>
      <c r="G774" s="26" t="s">
        <v>20</v>
      </c>
      <c r="H774" s="27">
        <v>12</v>
      </c>
    </row>
    <row r="775" spans="1:8" x14ac:dyDescent="0.25">
      <c r="A775" s="111"/>
      <c r="B775" s="111"/>
      <c r="C775" s="24" t="s">
        <v>314</v>
      </c>
      <c r="D775" s="42" t="s">
        <v>315</v>
      </c>
      <c r="E775" s="32">
        <v>925</v>
      </c>
      <c r="F775" s="26" t="s">
        <v>19</v>
      </c>
      <c r="G775" s="26" t="s">
        <v>20</v>
      </c>
      <c r="H775" s="27">
        <v>12</v>
      </c>
    </row>
    <row r="776" spans="1:8" x14ac:dyDescent="0.25">
      <c r="A776" s="111"/>
      <c r="B776" s="111"/>
      <c r="C776" s="24" t="s">
        <v>314</v>
      </c>
      <c r="D776" s="42" t="s">
        <v>315</v>
      </c>
      <c r="E776" s="32">
        <v>282</v>
      </c>
      <c r="F776" s="26" t="s">
        <v>19</v>
      </c>
      <c r="G776" s="26" t="s">
        <v>23</v>
      </c>
      <c r="H776" s="27">
        <v>9</v>
      </c>
    </row>
    <row r="777" spans="1:8" x14ac:dyDescent="0.25">
      <c r="A777" s="111"/>
      <c r="B777" s="111"/>
      <c r="C777" s="24" t="s">
        <v>314</v>
      </c>
      <c r="D777" s="42" t="s">
        <v>315</v>
      </c>
      <c r="E777" s="32">
        <v>1</v>
      </c>
      <c r="F777" s="26" t="s">
        <v>19</v>
      </c>
      <c r="G777" s="26" t="s">
        <v>51</v>
      </c>
      <c r="H777" s="27">
        <v>6</v>
      </c>
    </row>
    <row r="778" spans="1:8" x14ac:dyDescent="0.25">
      <c r="A778" s="111"/>
      <c r="B778" s="111"/>
      <c r="C778" s="24" t="s">
        <v>314</v>
      </c>
      <c r="D778" s="42" t="s">
        <v>315</v>
      </c>
      <c r="E778" s="32">
        <v>3</v>
      </c>
      <c r="F778" s="26" t="s">
        <v>19</v>
      </c>
      <c r="G778" s="26" t="s">
        <v>20</v>
      </c>
      <c r="H778" s="27">
        <v>12</v>
      </c>
    </row>
    <row r="779" spans="1:8" x14ac:dyDescent="0.25">
      <c r="A779" s="111"/>
      <c r="B779" s="111"/>
      <c r="C779" s="30" t="s">
        <v>316</v>
      </c>
      <c r="D779" s="31" t="s">
        <v>317</v>
      </c>
      <c r="E779" s="32">
        <v>1</v>
      </c>
      <c r="F779" s="26" t="s">
        <v>71</v>
      </c>
      <c r="G779" s="26" t="s">
        <v>16</v>
      </c>
      <c r="H779" s="27">
        <v>6</v>
      </c>
    </row>
    <row r="780" spans="1:8" x14ac:dyDescent="0.25">
      <c r="A780" s="111"/>
      <c r="B780" s="111"/>
      <c r="C780" s="30" t="s">
        <v>316</v>
      </c>
      <c r="D780" s="31" t="s">
        <v>317</v>
      </c>
      <c r="E780" s="32">
        <v>24</v>
      </c>
      <c r="F780" s="26" t="s">
        <v>43</v>
      </c>
      <c r="G780" s="26" t="s">
        <v>20</v>
      </c>
      <c r="H780" s="27">
        <v>15</v>
      </c>
    </row>
    <row r="781" spans="1:8" x14ac:dyDescent="0.25">
      <c r="A781" s="111"/>
      <c r="B781" s="111"/>
      <c r="C781" s="30" t="s">
        <v>316</v>
      </c>
      <c r="D781" s="31" t="s">
        <v>317</v>
      </c>
      <c r="E781" s="32">
        <v>1</v>
      </c>
      <c r="F781" s="26" t="s">
        <v>17</v>
      </c>
      <c r="G781" s="26" t="s">
        <v>20</v>
      </c>
      <c r="H781" s="27">
        <v>14</v>
      </c>
    </row>
    <row r="782" spans="1:8" x14ac:dyDescent="0.25">
      <c r="A782" s="111"/>
      <c r="B782" s="111"/>
      <c r="C782" s="30" t="s">
        <v>316</v>
      </c>
      <c r="D782" s="31" t="s">
        <v>317</v>
      </c>
      <c r="E782" s="32">
        <v>1</v>
      </c>
      <c r="F782" s="26" t="s">
        <v>16</v>
      </c>
      <c r="G782" s="26" t="s">
        <v>20</v>
      </c>
      <c r="H782" s="27">
        <v>13</v>
      </c>
    </row>
    <row r="783" spans="1:8" x14ac:dyDescent="0.25">
      <c r="A783" s="111"/>
      <c r="B783" s="111"/>
      <c r="C783" s="30" t="s">
        <v>316</v>
      </c>
      <c r="D783" s="31" t="s">
        <v>317</v>
      </c>
      <c r="E783" s="32">
        <v>3</v>
      </c>
      <c r="F783" s="26" t="s">
        <v>19</v>
      </c>
      <c r="G783" s="26" t="s">
        <v>20</v>
      </c>
      <c r="H783" s="27">
        <v>12</v>
      </c>
    </row>
    <row r="784" spans="1:8" x14ac:dyDescent="0.25">
      <c r="A784" s="111"/>
      <c r="B784" s="111"/>
      <c r="C784" s="30" t="s">
        <v>316</v>
      </c>
      <c r="D784" s="31" t="s">
        <v>317</v>
      </c>
      <c r="E784" s="32">
        <v>189</v>
      </c>
      <c r="F784" s="26" t="s">
        <v>19</v>
      </c>
      <c r="G784" s="26" t="s">
        <v>20</v>
      </c>
      <c r="H784" s="27">
        <v>12</v>
      </c>
    </row>
    <row r="785" spans="1:8" x14ac:dyDescent="0.25">
      <c r="A785" s="111"/>
      <c r="B785" s="111"/>
      <c r="C785" s="30" t="s">
        <v>316</v>
      </c>
      <c r="D785" s="31" t="s">
        <v>317</v>
      </c>
      <c r="E785" s="32">
        <v>9</v>
      </c>
      <c r="F785" s="26" t="s">
        <v>34</v>
      </c>
      <c r="G785" s="26" t="s">
        <v>20</v>
      </c>
      <c r="H785" s="27">
        <v>10</v>
      </c>
    </row>
    <row r="786" spans="1:8" x14ac:dyDescent="0.25">
      <c r="A786" s="111"/>
      <c r="B786" s="111"/>
      <c r="C786" s="24" t="s">
        <v>318</v>
      </c>
      <c r="D786" s="42" t="s">
        <v>319</v>
      </c>
      <c r="E786" s="32">
        <v>1224</v>
      </c>
      <c r="F786" s="26" t="s">
        <v>19</v>
      </c>
      <c r="G786" s="26" t="s">
        <v>20</v>
      </c>
      <c r="H786" s="27">
        <v>12</v>
      </c>
    </row>
    <row r="787" spans="1:8" x14ac:dyDescent="0.25">
      <c r="A787" s="111"/>
      <c r="B787" s="111"/>
      <c r="C787" s="24" t="s">
        <v>318</v>
      </c>
      <c r="D787" s="42" t="s">
        <v>319</v>
      </c>
      <c r="E787" s="32">
        <v>571</v>
      </c>
      <c r="F787" s="26" t="s">
        <v>19</v>
      </c>
      <c r="G787" s="26" t="s">
        <v>23</v>
      </c>
      <c r="H787" s="27">
        <v>9</v>
      </c>
    </row>
    <row r="788" spans="1:8" x14ac:dyDescent="0.25">
      <c r="A788" s="111"/>
      <c r="B788" s="111"/>
      <c r="C788" s="30" t="s">
        <v>320</v>
      </c>
      <c r="D788" s="31" t="s">
        <v>321</v>
      </c>
      <c r="E788" s="32">
        <v>37</v>
      </c>
      <c r="F788" s="26" t="s">
        <v>19</v>
      </c>
      <c r="G788" s="26" t="s">
        <v>20</v>
      </c>
      <c r="H788" s="27">
        <v>12</v>
      </c>
    </row>
    <row r="789" spans="1:8" ht="25.5" x14ac:dyDescent="0.25">
      <c r="A789" s="111"/>
      <c r="B789" s="111"/>
      <c r="C789" s="30" t="s">
        <v>322</v>
      </c>
      <c r="D789" s="31" t="s">
        <v>323</v>
      </c>
      <c r="E789" s="32">
        <v>55</v>
      </c>
      <c r="F789" s="26" t="s">
        <v>19</v>
      </c>
      <c r="G789" s="26" t="s">
        <v>20</v>
      </c>
      <c r="H789" s="27">
        <v>12</v>
      </c>
    </row>
    <row r="790" spans="1:8" ht="25.5" x14ac:dyDescent="0.25">
      <c r="A790" s="22"/>
      <c r="B790" s="22"/>
      <c r="C790" s="30" t="s">
        <v>322</v>
      </c>
      <c r="D790" s="31" t="s">
        <v>323</v>
      </c>
      <c r="E790" s="32">
        <v>17</v>
      </c>
      <c r="F790" s="26" t="s">
        <v>19</v>
      </c>
      <c r="G790" s="26" t="s">
        <v>23</v>
      </c>
      <c r="H790" s="27">
        <v>9</v>
      </c>
    </row>
    <row r="791" spans="1:8" x14ac:dyDescent="0.25">
      <c r="A791" s="24"/>
      <c r="B791" s="24"/>
      <c r="C791" s="30" t="s">
        <v>324</v>
      </c>
      <c r="D791" s="31" t="s">
        <v>325</v>
      </c>
      <c r="E791" s="32">
        <v>65</v>
      </c>
      <c r="F791" s="26" t="s">
        <v>19</v>
      </c>
      <c r="G791" s="26" t="s">
        <v>20</v>
      </c>
      <c r="H791" s="27">
        <v>12</v>
      </c>
    </row>
    <row r="792" spans="1:8" x14ac:dyDescent="0.25">
      <c r="A792" s="24"/>
      <c r="B792" s="24"/>
      <c r="C792" s="30" t="s">
        <v>326</v>
      </c>
      <c r="D792" s="31" t="s">
        <v>327</v>
      </c>
      <c r="E792" s="32">
        <v>9</v>
      </c>
      <c r="F792" s="26" t="s">
        <v>43</v>
      </c>
      <c r="G792" s="26" t="s">
        <v>16</v>
      </c>
      <c r="H792" s="27">
        <v>3</v>
      </c>
    </row>
    <row r="793" spans="1:8" x14ac:dyDescent="0.25">
      <c r="A793" s="24"/>
      <c r="B793" s="24"/>
      <c r="C793" s="30" t="s">
        <v>326</v>
      </c>
      <c r="D793" s="31" t="s">
        <v>327</v>
      </c>
      <c r="E793" s="32">
        <v>1</v>
      </c>
      <c r="F793" s="26" t="s">
        <v>17</v>
      </c>
      <c r="G793" s="26" t="s">
        <v>16</v>
      </c>
      <c r="H793" s="27">
        <v>2</v>
      </c>
    </row>
    <row r="794" spans="1:8" x14ac:dyDescent="0.25">
      <c r="A794" s="24"/>
      <c r="B794" s="24"/>
      <c r="C794" s="30" t="s">
        <v>326</v>
      </c>
      <c r="D794" s="31" t="s">
        <v>327</v>
      </c>
      <c r="E794" s="32">
        <v>501</v>
      </c>
      <c r="F794" s="26" t="s">
        <v>19</v>
      </c>
      <c r="G794" s="26" t="s">
        <v>20</v>
      </c>
      <c r="H794" s="27">
        <v>12</v>
      </c>
    </row>
    <row r="795" spans="1:8" x14ac:dyDescent="0.25">
      <c r="A795" s="24"/>
      <c r="B795" s="24"/>
      <c r="C795" s="30" t="s">
        <v>326</v>
      </c>
      <c r="D795" s="31" t="s">
        <v>327</v>
      </c>
      <c r="E795" s="32">
        <v>507</v>
      </c>
      <c r="F795" s="26" t="s">
        <v>19</v>
      </c>
      <c r="G795" s="26" t="s">
        <v>20</v>
      </c>
      <c r="H795" s="27">
        <v>9</v>
      </c>
    </row>
    <row r="796" spans="1:8" x14ac:dyDescent="0.25">
      <c r="A796" s="24"/>
      <c r="B796" s="24"/>
      <c r="C796" s="30" t="s">
        <v>326</v>
      </c>
      <c r="D796" s="31" t="s">
        <v>327</v>
      </c>
      <c r="E796" s="32">
        <v>207</v>
      </c>
      <c r="F796" s="26" t="s">
        <v>19</v>
      </c>
      <c r="G796" s="26" t="s">
        <v>20</v>
      </c>
      <c r="H796" s="27">
        <v>12</v>
      </c>
    </row>
    <row r="797" spans="1:8" x14ac:dyDescent="0.25">
      <c r="A797" s="24"/>
      <c r="B797" s="24"/>
      <c r="C797" s="30" t="s">
        <v>326</v>
      </c>
      <c r="D797" s="31" t="s">
        <v>327</v>
      </c>
      <c r="E797" s="32">
        <v>29</v>
      </c>
      <c r="F797" s="26" t="s">
        <v>19</v>
      </c>
      <c r="G797" s="26" t="s">
        <v>20</v>
      </c>
      <c r="H797" s="27">
        <v>9</v>
      </c>
    </row>
    <row r="798" spans="1:8" x14ac:dyDescent="0.25">
      <c r="A798" s="24"/>
      <c r="B798" s="24"/>
      <c r="C798" s="30" t="s">
        <v>326</v>
      </c>
      <c r="D798" s="31" t="s">
        <v>327</v>
      </c>
      <c r="E798" s="32">
        <v>434</v>
      </c>
      <c r="F798" s="26" t="s">
        <v>19</v>
      </c>
      <c r="G798" s="26" t="s">
        <v>20</v>
      </c>
      <c r="H798" s="27">
        <v>12</v>
      </c>
    </row>
    <row r="799" spans="1:8" x14ac:dyDescent="0.25">
      <c r="A799" s="24"/>
      <c r="B799" s="24"/>
      <c r="C799" s="30" t="s">
        <v>326</v>
      </c>
      <c r="D799" s="31" t="s">
        <v>327</v>
      </c>
      <c r="E799" s="32">
        <v>42</v>
      </c>
      <c r="F799" s="26" t="s">
        <v>19</v>
      </c>
      <c r="G799" s="26" t="s">
        <v>20</v>
      </c>
      <c r="H799" s="27">
        <v>9</v>
      </c>
    </row>
    <row r="800" spans="1:8" x14ac:dyDescent="0.25">
      <c r="A800" s="24"/>
      <c r="B800" s="24"/>
      <c r="C800" s="30" t="s">
        <v>326</v>
      </c>
      <c r="D800" s="31" t="s">
        <v>327</v>
      </c>
      <c r="E800" s="32">
        <v>2</v>
      </c>
      <c r="F800" s="26" t="s">
        <v>19</v>
      </c>
      <c r="G800" s="26" t="s">
        <v>20</v>
      </c>
      <c r="H800" s="27">
        <v>12</v>
      </c>
    </row>
    <row r="801" spans="1:8" x14ac:dyDescent="0.25">
      <c r="A801" s="24"/>
      <c r="B801" s="24"/>
      <c r="C801" s="30" t="s">
        <v>326</v>
      </c>
      <c r="D801" s="31" t="s">
        <v>327</v>
      </c>
      <c r="E801" s="32">
        <v>2</v>
      </c>
      <c r="F801" s="26" t="s">
        <v>44</v>
      </c>
      <c r="G801" s="26" t="s">
        <v>20</v>
      </c>
      <c r="H801" s="27">
        <v>11</v>
      </c>
    </row>
    <row r="802" spans="1:8" x14ac:dyDescent="0.25">
      <c r="A802" s="24"/>
      <c r="B802" s="24"/>
      <c r="C802" s="30" t="s">
        <v>326</v>
      </c>
      <c r="D802" s="31" t="s">
        <v>327</v>
      </c>
      <c r="E802" s="32">
        <v>2</v>
      </c>
      <c r="F802" s="26" t="s">
        <v>44</v>
      </c>
      <c r="G802" s="26" t="s">
        <v>23</v>
      </c>
      <c r="H802" s="27">
        <v>8</v>
      </c>
    </row>
    <row r="803" spans="1:8" x14ac:dyDescent="0.25">
      <c r="A803" s="24"/>
      <c r="B803" s="24"/>
      <c r="C803" s="30" t="s">
        <v>328</v>
      </c>
      <c r="D803" s="31" t="s">
        <v>329</v>
      </c>
      <c r="E803" s="32">
        <v>1</v>
      </c>
      <c r="F803" s="26" t="s">
        <v>17</v>
      </c>
      <c r="G803" s="26" t="s">
        <v>16</v>
      </c>
      <c r="H803" s="27">
        <v>1</v>
      </c>
    </row>
    <row r="804" spans="1:8" x14ac:dyDescent="0.25">
      <c r="A804" s="24"/>
      <c r="B804" s="24"/>
      <c r="C804" s="30" t="s">
        <v>328</v>
      </c>
      <c r="D804" s="31" t="s">
        <v>329</v>
      </c>
      <c r="E804" s="32">
        <v>1204</v>
      </c>
      <c r="F804" s="26" t="s">
        <v>19</v>
      </c>
      <c r="G804" s="26" t="s">
        <v>20</v>
      </c>
      <c r="H804" s="27">
        <v>12</v>
      </c>
    </row>
    <row r="805" spans="1:8" x14ac:dyDescent="0.25">
      <c r="A805" s="24"/>
      <c r="B805" s="24"/>
      <c r="C805" s="30" t="s">
        <v>328</v>
      </c>
      <c r="D805" s="31" t="s">
        <v>329</v>
      </c>
      <c r="E805" s="32">
        <v>596</v>
      </c>
      <c r="F805" s="26" t="s">
        <v>19</v>
      </c>
      <c r="G805" s="26" t="s">
        <v>23</v>
      </c>
      <c r="H805" s="27">
        <v>9</v>
      </c>
    </row>
    <row r="806" spans="1:8" x14ac:dyDescent="0.25">
      <c r="A806" s="24"/>
      <c r="B806" s="24"/>
      <c r="C806" s="30" t="s">
        <v>328</v>
      </c>
      <c r="D806" s="31" t="s">
        <v>329</v>
      </c>
      <c r="E806" s="32">
        <v>1</v>
      </c>
      <c r="F806" s="26" t="s">
        <v>19</v>
      </c>
      <c r="G806" s="26" t="s">
        <v>23</v>
      </c>
      <c r="H806" s="27">
        <v>9</v>
      </c>
    </row>
    <row r="807" spans="1:8" ht="25.5" x14ac:dyDescent="0.25">
      <c r="A807" s="24"/>
      <c r="B807" s="24"/>
      <c r="C807" s="30" t="s">
        <v>330</v>
      </c>
      <c r="D807" s="31" t="s">
        <v>331</v>
      </c>
      <c r="E807" s="32">
        <v>15</v>
      </c>
      <c r="F807" s="26" t="s">
        <v>43</v>
      </c>
      <c r="G807" s="26" t="s">
        <v>20</v>
      </c>
      <c r="H807" s="27">
        <v>15</v>
      </c>
    </row>
    <row r="808" spans="1:8" ht="25.5" x14ac:dyDescent="0.25">
      <c r="A808" s="24"/>
      <c r="B808" s="24"/>
      <c r="C808" s="30" t="s">
        <v>330</v>
      </c>
      <c r="D808" s="31" t="s">
        <v>331</v>
      </c>
      <c r="E808" s="32">
        <v>5</v>
      </c>
      <c r="F808" s="26" t="s">
        <v>17</v>
      </c>
      <c r="G808" s="26" t="s">
        <v>20</v>
      </c>
      <c r="H808" s="27">
        <v>14</v>
      </c>
    </row>
    <row r="809" spans="1:8" ht="25.5" x14ac:dyDescent="0.25">
      <c r="A809" s="24"/>
      <c r="B809" s="24"/>
      <c r="C809" s="30" t="s">
        <v>330</v>
      </c>
      <c r="D809" s="31" t="s">
        <v>331</v>
      </c>
      <c r="E809" s="32">
        <v>2</v>
      </c>
      <c r="F809" s="26" t="s">
        <v>16</v>
      </c>
      <c r="G809" s="26" t="s">
        <v>20</v>
      </c>
      <c r="H809" s="27">
        <v>13</v>
      </c>
    </row>
    <row r="810" spans="1:8" ht="25.5" x14ac:dyDescent="0.25">
      <c r="A810" s="24"/>
      <c r="B810" s="24"/>
      <c r="C810" s="30" t="s">
        <v>330</v>
      </c>
      <c r="D810" s="31" t="s">
        <v>331</v>
      </c>
      <c r="E810" s="32">
        <v>189</v>
      </c>
      <c r="F810" s="26" t="s">
        <v>19</v>
      </c>
      <c r="G810" s="26" t="s">
        <v>20</v>
      </c>
      <c r="H810" s="27">
        <v>12</v>
      </c>
    </row>
    <row r="811" spans="1:8" ht="25.5" x14ac:dyDescent="0.25">
      <c r="A811" s="24"/>
      <c r="B811" s="24"/>
      <c r="C811" s="30" t="s">
        <v>330</v>
      </c>
      <c r="D811" s="31" t="s">
        <v>331</v>
      </c>
      <c r="E811" s="32">
        <v>10</v>
      </c>
      <c r="F811" s="26" t="s">
        <v>19</v>
      </c>
      <c r="G811" s="26" t="s">
        <v>23</v>
      </c>
      <c r="H811" s="27">
        <v>9</v>
      </c>
    </row>
    <row r="812" spans="1:8" ht="25.5" x14ac:dyDescent="0.25">
      <c r="A812" s="24"/>
      <c r="B812" s="24"/>
      <c r="C812" s="30" t="s">
        <v>330</v>
      </c>
      <c r="D812" s="31" t="s">
        <v>331</v>
      </c>
      <c r="E812" s="32">
        <v>1</v>
      </c>
      <c r="F812" s="26" t="s">
        <v>16</v>
      </c>
      <c r="G812" s="26" t="s">
        <v>20</v>
      </c>
      <c r="H812" s="27">
        <v>13</v>
      </c>
    </row>
    <row r="813" spans="1:8" ht="25.5" x14ac:dyDescent="0.25">
      <c r="A813" s="24"/>
      <c r="B813" s="24"/>
      <c r="C813" s="30" t="s">
        <v>330</v>
      </c>
      <c r="D813" s="31" t="s">
        <v>331</v>
      </c>
      <c r="E813" s="32">
        <v>7</v>
      </c>
      <c r="F813" s="26" t="s">
        <v>16</v>
      </c>
      <c r="G813" s="26" t="s">
        <v>23</v>
      </c>
      <c r="H813" s="27">
        <v>10</v>
      </c>
    </row>
    <row r="814" spans="1:8" ht="25.5" x14ac:dyDescent="0.25">
      <c r="A814" s="24"/>
      <c r="B814" s="24"/>
      <c r="C814" s="30" t="s">
        <v>330</v>
      </c>
      <c r="D814" s="31" t="s">
        <v>331</v>
      </c>
      <c r="E814" s="32">
        <v>21</v>
      </c>
      <c r="F814" s="26" t="s">
        <v>19</v>
      </c>
      <c r="G814" s="26" t="s">
        <v>20</v>
      </c>
      <c r="H814" s="27">
        <v>12</v>
      </c>
    </row>
    <row r="815" spans="1:8" ht="25.5" x14ac:dyDescent="0.25">
      <c r="A815" s="24"/>
      <c r="B815" s="24"/>
      <c r="C815" s="30" t="s">
        <v>330</v>
      </c>
      <c r="D815" s="31" t="s">
        <v>331</v>
      </c>
      <c r="E815" s="32">
        <v>1</v>
      </c>
      <c r="F815" s="26" t="s">
        <v>19</v>
      </c>
      <c r="G815" s="26" t="s">
        <v>23</v>
      </c>
      <c r="H815" s="27">
        <v>9</v>
      </c>
    </row>
    <row r="816" spans="1:8" ht="25.5" x14ac:dyDescent="0.25">
      <c r="A816" s="24"/>
      <c r="B816" s="24"/>
      <c r="C816" s="30" t="s">
        <v>330</v>
      </c>
      <c r="D816" s="31" t="s">
        <v>331</v>
      </c>
      <c r="E816" s="32">
        <v>1</v>
      </c>
      <c r="F816" s="26" t="s">
        <v>19</v>
      </c>
      <c r="G816" s="26" t="s">
        <v>51</v>
      </c>
      <c r="H816" s="27">
        <v>6</v>
      </c>
    </row>
    <row r="817" spans="1:8" ht="25.5" x14ac:dyDescent="0.25">
      <c r="A817" s="24"/>
      <c r="B817" s="24"/>
      <c r="C817" s="30" t="s">
        <v>330</v>
      </c>
      <c r="D817" s="31" t="s">
        <v>331</v>
      </c>
      <c r="E817" s="32">
        <v>1</v>
      </c>
      <c r="F817" s="26" t="s">
        <v>19</v>
      </c>
      <c r="G817" s="26" t="s">
        <v>20</v>
      </c>
      <c r="H817" s="27">
        <v>12</v>
      </c>
    </row>
    <row r="818" spans="1:8" x14ac:dyDescent="0.25">
      <c r="A818" s="34" t="s">
        <v>332</v>
      </c>
      <c r="B818" s="35"/>
      <c r="C818" s="35"/>
      <c r="D818" s="36"/>
      <c r="E818" s="37"/>
      <c r="F818" s="37"/>
      <c r="G818" s="37"/>
      <c r="H818" s="37"/>
    </row>
    <row r="819" spans="1:8" x14ac:dyDescent="0.25">
      <c r="A819" s="24"/>
      <c r="B819" s="24"/>
      <c r="C819" s="112" t="s">
        <v>333</v>
      </c>
      <c r="D819" s="112" t="s">
        <v>334</v>
      </c>
      <c r="E819" s="113">
        <v>856</v>
      </c>
      <c r="F819" s="97" t="s">
        <v>19</v>
      </c>
      <c r="G819" s="59" t="s">
        <v>20</v>
      </c>
      <c r="H819" s="98">
        <v>12</v>
      </c>
    </row>
    <row r="820" spans="1:8" x14ac:dyDescent="0.25">
      <c r="A820" s="24"/>
      <c r="B820" s="24"/>
      <c r="C820" s="112" t="s">
        <v>333</v>
      </c>
      <c r="D820" s="112" t="s">
        <v>334</v>
      </c>
      <c r="E820" s="113">
        <v>399</v>
      </c>
      <c r="F820" s="97" t="s">
        <v>19</v>
      </c>
      <c r="G820" s="59" t="s">
        <v>23</v>
      </c>
      <c r="H820" s="98">
        <v>9</v>
      </c>
    </row>
    <row r="821" spans="1:8" x14ac:dyDescent="0.25">
      <c r="A821" s="24"/>
      <c r="B821" s="24"/>
      <c r="C821" s="112" t="s">
        <v>333</v>
      </c>
      <c r="D821" s="112" t="s">
        <v>334</v>
      </c>
      <c r="E821" s="113">
        <v>29</v>
      </c>
      <c r="F821" s="97" t="s">
        <v>19</v>
      </c>
      <c r="G821" s="59" t="s">
        <v>20</v>
      </c>
      <c r="H821" s="98">
        <v>12</v>
      </c>
    </row>
    <row r="822" spans="1:8" x14ac:dyDescent="0.25">
      <c r="A822" s="24"/>
      <c r="B822" s="24"/>
      <c r="C822" s="112" t="s">
        <v>333</v>
      </c>
      <c r="D822" s="112" t="s">
        <v>334</v>
      </c>
      <c r="E822" s="113">
        <v>20</v>
      </c>
      <c r="F822" s="97" t="s">
        <v>19</v>
      </c>
      <c r="G822" s="59" t="s">
        <v>23</v>
      </c>
      <c r="H822" s="98">
        <v>9</v>
      </c>
    </row>
    <row r="823" spans="1:8" x14ac:dyDescent="0.25">
      <c r="A823" s="24"/>
      <c r="B823" s="24"/>
      <c r="C823" s="112" t="s">
        <v>333</v>
      </c>
      <c r="D823" s="112" t="s">
        <v>334</v>
      </c>
      <c r="E823" s="113">
        <v>25</v>
      </c>
      <c r="F823" s="97" t="s">
        <v>19</v>
      </c>
      <c r="G823" s="59" t="s">
        <v>20</v>
      </c>
      <c r="H823" s="98">
        <v>12</v>
      </c>
    </row>
    <row r="824" spans="1:8" x14ac:dyDescent="0.25">
      <c r="A824" s="24"/>
      <c r="B824" s="24"/>
      <c r="C824" s="112" t="s">
        <v>333</v>
      </c>
      <c r="D824" s="112" t="s">
        <v>334</v>
      </c>
      <c r="E824" s="113">
        <v>21</v>
      </c>
      <c r="F824" s="97" t="s">
        <v>19</v>
      </c>
      <c r="G824" s="59" t="s">
        <v>23</v>
      </c>
      <c r="H824" s="98">
        <v>9</v>
      </c>
    </row>
    <row r="825" spans="1:8" x14ac:dyDescent="0.25">
      <c r="A825" s="24"/>
      <c r="B825" s="24"/>
      <c r="C825" s="112" t="s">
        <v>333</v>
      </c>
      <c r="D825" s="112" t="s">
        <v>334</v>
      </c>
      <c r="E825" s="113">
        <v>37</v>
      </c>
      <c r="F825" s="97" t="s">
        <v>19</v>
      </c>
      <c r="G825" s="59" t="s">
        <v>20</v>
      </c>
      <c r="H825" s="98">
        <v>12</v>
      </c>
    </row>
    <row r="826" spans="1:8" x14ac:dyDescent="0.25">
      <c r="A826" s="24"/>
      <c r="B826" s="24"/>
      <c r="C826" s="112" t="s">
        <v>333</v>
      </c>
      <c r="D826" s="112" t="s">
        <v>334</v>
      </c>
      <c r="E826" s="113">
        <v>42</v>
      </c>
      <c r="F826" s="97" t="s">
        <v>19</v>
      </c>
      <c r="G826" s="59" t="s">
        <v>23</v>
      </c>
      <c r="H826" s="98">
        <v>9</v>
      </c>
    </row>
    <row r="827" spans="1:8" x14ac:dyDescent="0.25">
      <c r="A827" s="24"/>
      <c r="B827" s="24"/>
      <c r="C827" s="112" t="s">
        <v>333</v>
      </c>
      <c r="D827" s="112" t="s">
        <v>334</v>
      </c>
      <c r="E827" s="113">
        <v>13</v>
      </c>
      <c r="F827" s="97" t="s">
        <v>44</v>
      </c>
      <c r="G827" s="59" t="s">
        <v>20</v>
      </c>
      <c r="H827" s="98">
        <v>11</v>
      </c>
    </row>
    <row r="828" spans="1:8" x14ac:dyDescent="0.25">
      <c r="A828" s="24"/>
      <c r="B828" s="24"/>
      <c r="C828" s="112" t="s">
        <v>333</v>
      </c>
      <c r="D828" s="112" t="s">
        <v>334</v>
      </c>
      <c r="E828" s="113">
        <v>18</v>
      </c>
      <c r="F828" s="97" t="s">
        <v>44</v>
      </c>
      <c r="G828" s="59" t="s">
        <v>23</v>
      </c>
      <c r="H828" s="98">
        <v>8</v>
      </c>
    </row>
    <row r="829" spans="1:8" x14ac:dyDescent="0.25">
      <c r="A829" s="24"/>
      <c r="B829" s="24"/>
      <c r="C829" s="112" t="s">
        <v>333</v>
      </c>
      <c r="D829" s="112" t="s">
        <v>334</v>
      </c>
      <c r="E829" s="113">
        <v>12</v>
      </c>
      <c r="F829" s="97" t="s">
        <v>34</v>
      </c>
      <c r="G829" s="59" t="s">
        <v>20</v>
      </c>
      <c r="H829" s="98">
        <v>10</v>
      </c>
    </row>
    <row r="830" spans="1:8" x14ac:dyDescent="0.25">
      <c r="A830" s="24"/>
      <c r="B830" s="24"/>
      <c r="C830" s="112" t="s">
        <v>333</v>
      </c>
      <c r="D830" s="112" t="s">
        <v>334</v>
      </c>
      <c r="E830" s="113">
        <v>12</v>
      </c>
      <c r="F830" s="97" t="s">
        <v>34</v>
      </c>
      <c r="G830" s="59" t="s">
        <v>23</v>
      </c>
      <c r="H830" s="98">
        <v>7</v>
      </c>
    </row>
    <row r="831" spans="1:8" x14ac:dyDescent="0.25">
      <c r="A831" s="24"/>
      <c r="B831" s="24"/>
      <c r="C831" s="112" t="s">
        <v>333</v>
      </c>
      <c r="D831" s="112" t="s">
        <v>334</v>
      </c>
      <c r="E831" s="113">
        <v>8</v>
      </c>
      <c r="F831" s="97" t="s">
        <v>38</v>
      </c>
      <c r="G831" s="59" t="s">
        <v>20</v>
      </c>
      <c r="H831" s="98">
        <v>9</v>
      </c>
    </row>
    <row r="832" spans="1:8" x14ac:dyDescent="0.25">
      <c r="A832" s="24"/>
      <c r="B832" s="24"/>
      <c r="C832" s="112" t="s">
        <v>333</v>
      </c>
      <c r="D832" s="112" t="s">
        <v>334</v>
      </c>
      <c r="E832" s="113">
        <v>14</v>
      </c>
      <c r="F832" s="97" t="s">
        <v>34</v>
      </c>
      <c r="G832" s="59" t="s">
        <v>23</v>
      </c>
      <c r="H832" s="98">
        <v>6</v>
      </c>
    </row>
    <row r="833" spans="1:8" x14ac:dyDescent="0.25">
      <c r="A833" s="24"/>
      <c r="B833" s="24"/>
      <c r="C833" s="112" t="s">
        <v>335</v>
      </c>
      <c r="D833" s="112" t="s">
        <v>336</v>
      </c>
      <c r="E833" s="113">
        <v>1266</v>
      </c>
      <c r="F833" s="97" t="s">
        <v>19</v>
      </c>
      <c r="G833" s="59" t="s">
        <v>20</v>
      </c>
      <c r="H833" s="98">
        <v>12</v>
      </c>
    </row>
    <row r="834" spans="1:8" x14ac:dyDescent="0.25">
      <c r="A834" s="24"/>
      <c r="B834" s="24"/>
      <c r="C834" s="112" t="s">
        <v>335</v>
      </c>
      <c r="D834" s="112" t="s">
        <v>336</v>
      </c>
      <c r="E834" s="113">
        <v>428</v>
      </c>
      <c r="F834" s="97" t="s">
        <v>19</v>
      </c>
      <c r="G834" s="59" t="s">
        <v>23</v>
      </c>
      <c r="H834" s="98">
        <v>9</v>
      </c>
    </row>
    <row r="835" spans="1:8" x14ac:dyDescent="0.25">
      <c r="A835" s="24"/>
      <c r="B835" s="24"/>
      <c r="C835" s="112" t="s">
        <v>335</v>
      </c>
      <c r="D835" s="112" t="s">
        <v>336</v>
      </c>
      <c r="E835" s="113">
        <v>1</v>
      </c>
      <c r="F835" s="97" t="s">
        <v>19</v>
      </c>
      <c r="G835" s="59" t="s">
        <v>20</v>
      </c>
      <c r="H835" s="98">
        <v>12</v>
      </c>
    </row>
    <row r="836" spans="1:8" x14ac:dyDescent="0.25">
      <c r="A836" s="24"/>
      <c r="B836" s="24"/>
      <c r="C836" s="112" t="s">
        <v>335</v>
      </c>
      <c r="D836" s="112" t="s">
        <v>336</v>
      </c>
      <c r="E836" s="113">
        <v>2</v>
      </c>
      <c r="F836" s="97" t="s">
        <v>19</v>
      </c>
      <c r="G836" s="59" t="s">
        <v>20</v>
      </c>
      <c r="H836" s="98">
        <v>12</v>
      </c>
    </row>
    <row r="837" spans="1:8" x14ac:dyDescent="0.25">
      <c r="A837" s="24"/>
      <c r="B837" s="24"/>
      <c r="C837" s="112" t="s">
        <v>335</v>
      </c>
      <c r="D837" s="112" t="s">
        <v>336</v>
      </c>
      <c r="E837" s="113">
        <v>1</v>
      </c>
      <c r="F837" s="97" t="s">
        <v>19</v>
      </c>
      <c r="G837" s="59" t="s">
        <v>23</v>
      </c>
      <c r="H837" s="98">
        <v>9</v>
      </c>
    </row>
    <row r="838" spans="1:8" x14ac:dyDescent="0.25">
      <c r="A838" s="22"/>
      <c r="B838" s="22"/>
      <c r="C838" s="112" t="s">
        <v>335</v>
      </c>
      <c r="D838" s="112" t="s">
        <v>336</v>
      </c>
      <c r="E838" s="113">
        <v>2</v>
      </c>
      <c r="F838" s="97" t="s">
        <v>19</v>
      </c>
      <c r="G838" s="59" t="s">
        <v>20</v>
      </c>
      <c r="H838" s="98">
        <v>12</v>
      </c>
    </row>
    <row r="839" spans="1:8" s="41" customFormat="1" ht="14.25" x14ac:dyDescent="0.25">
      <c r="A839" s="24"/>
      <c r="B839" s="24"/>
      <c r="C839" s="112" t="s">
        <v>335</v>
      </c>
      <c r="D839" s="112" t="s">
        <v>336</v>
      </c>
      <c r="E839" s="113">
        <v>4</v>
      </c>
      <c r="F839" s="97" t="s">
        <v>34</v>
      </c>
      <c r="G839" s="59" t="s">
        <v>20</v>
      </c>
      <c r="H839" s="98">
        <v>10</v>
      </c>
    </row>
    <row r="840" spans="1:8" x14ac:dyDescent="0.25">
      <c r="A840" s="55"/>
      <c r="B840" s="55"/>
      <c r="C840" s="112" t="s">
        <v>337</v>
      </c>
      <c r="D840" s="112" t="s">
        <v>338</v>
      </c>
      <c r="E840" s="113">
        <v>83</v>
      </c>
      <c r="F840" s="97" t="s">
        <v>19</v>
      </c>
      <c r="G840" s="59" t="s">
        <v>20</v>
      </c>
      <c r="H840" s="98">
        <v>12</v>
      </c>
    </row>
    <row r="841" spans="1:8" x14ac:dyDescent="0.25">
      <c r="A841" s="55"/>
      <c r="B841" s="55"/>
      <c r="C841" s="112" t="s">
        <v>337</v>
      </c>
      <c r="D841" s="112" t="s">
        <v>338</v>
      </c>
      <c r="E841" s="113">
        <v>31</v>
      </c>
      <c r="F841" s="97" t="s">
        <v>19</v>
      </c>
      <c r="G841" s="59" t="s">
        <v>23</v>
      </c>
      <c r="H841" s="98">
        <v>9</v>
      </c>
    </row>
    <row r="842" spans="1:8" x14ac:dyDescent="0.25">
      <c r="A842" s="55"/>
      <c r="B842" s="55"/>
      <c r="C842" s="112" t="s">
        <v>339</v>
      </c>
      <c r="D842" s="112" t="s">
        <v>340</v>
      </c>
      <c r="E842" s="113">
        <v>837</v>
      </c>
      <c r="F842" s="97" t="s">
        <v>19</v>
      </c>
      <c r="G842" s="59" t="s">
        <v>20</v>
      </c>
      <c r="H842" s="98">
        <v>12</v>
      </c>
    </row>
    <row r="843" spans="1:8" x14ac:dyDescent="0.25">
      <c r="A843" s="55"/>
      <c r="B843" s="55"/>
      <c r="C843" s="112" t="s">
        <v>339</v>
      </c>
      <c r="D843" s="112" t="s">
        <v>340</v>
      </c>
      <c r="E843" s="113">
        <v>331</v>
      </c>
      <c r="F843" s="97" t="s">
        <v>19</v>
      </c>
      <c r="G843" s="59" t="s">
        <v>23</v>
      </c>
      <c r="H843" s="98">
        <v>9</v>
      </c>
    </row>
    <row r="844" spans="1:8" x14ac:dyDescent="0.25">
      <c r="A844" s="55"/>
      <c r="B844" s="55"/>
      <c r="C844" s="112" t="s">
        <v>339</v>
      </c>
      <c r="D844" s="112" t="s">
        <v>340</v>
      </c>
      <c r="E844" s="113">
        <v>1</v>
      </c>
      <c r="F844" s="97" t="s">
        <v>19</v>
      </c>
      <c r="G844" s="59" t="s">
        <v>20</v>
      </c>
      <c r="H844" s="98">
        <v>12</v>
      </c>
    </row>
    <row r="845" spans="1:8" x14ac:dyDescent="0.25">
      <c r="A845" s="55"/>
      <c r="B845" s="55"/>
      <c r="C845" s="112" t="s">
        <v>339</v>
      </c>
      <c r="D845" s="112" t="s">
        <v>340</v>
      </c>
      <c r="E845" s="113">
        <v>74</v>
      </c>
      <c r="F845" s="97" t="s">
        <v>19</v>
      </c>
      <c r="G845" s="59" t="s">
        <v>20</v>
      </c>
      <c r="H845" s="98">
        <v>12</v>
      </c>
    </row>
    <row r="846" spans="1:8" x14ac:dyDescent="0.25">
      <c r="A846" s="55"/>
      <c r="B846" s="55"/>
      <c r="C846" s="112" t="s">
        <v>339</v>
      </c>
      <c r="D846" s="112" t="s">
        <v>340</v>
      </c>
      <c r="E846" s="113">
        <v>39</v>
      </c>
      <c r="F846" s="97" t="s">
        <v>19</v>
      </c>
      <c r="G846" s="59" t="s">
        <v>23</v>
      </c>
      <c r="H846" s="98">
        <v>9</v>
      </c>
    </row>
    <row r="847" spans="1:8" x14ac:dyDescent="0.25">
      <c r="A847" s="55"/>
      <c r="B847" s="55"/>
      <c r="C847" s="112" t="s">
        <v>339</v>
      </c>
      <c r="D847" s="112" t="s">
        <v>340</v>
      </c>
      <c r="E847" s="113">
        <v>85</v>
      </c>
      <c r="F847" s="97" t="s">
        <v>19</v>
      </c>
      <c r="G847" s="59" t="s">
        <v>20</v>
      </c>
      <c r="H847" s="98">
        <v>12</v>
      </c>
    </row>
    <row r="848" spans="1:8" x14ac:dyDescent="0.25">
      <c r="A848" s="55"/>
      <c r="B848" s="55"/>
      <c r="C848" s="112" t="s">
        <v>339</v>
      </c>
      <c r="D848" s="112" t="s">
        <v>340</v>
      </c>
      <c r="E848" s="113">
        <v>52</v>
      </c>
      <c r="F848" s="97" t="s">
        <v>19</v>
      </c>
      <c r="G848" s="59" t="s">
        <v>23</v>
      </c>
      <c r="H848" s="98">
        <v>9</v>
      </c>
    </row>
    <row r="849" spans="1:8" x14ac:dyDescent="0.25">
      <c r="A849" s="55"/>
      <c r="B849" s="55"/>
      <c r="C849" s="112" t="s">
        <v>339</v>
      </c>
      <c r="D849" s="112" t="s">
        <v>340</v>
      </c>
      <c r="E849" s="113">
        <v>24</v>
      </c>
      <c r="F849" s="97" t="s">
        <v>19</v>
      </c>
      <c r="G849" s="59" t="s">
        <v>20</v>
      </c>
      <c r="H849" s="98">
        <v>12</v>
      </c>
    </row>
    <row r="850" spans="1:8" x14ac:dyDescent="0.25">
      <c r="A850" s="55"/>
      <c r="B850" s="55"/>
      <c r="C850" s="112" t="s">
        <v>339</v>
      </c>
      <c r="D850" s="112" t="s">
        <v>340</v>
      </c>
      <c r="E850" s="113">
        <v>22</v>
      </c>
      <c r="F850" s="97" t="s">
        <v>19</v>
      </c>
      <c r="G850" s="59" t="s">
        <v>23</v>
      </c>
      <c r="H850" s="98">
        <v>9</v>
      </c>
    </row>
    <row r="851" spans="1:8" x14ac:dyDescent="0.25">
      <c r="A851" s="55"/>
      <c r="B851" s="55"/>
      <c r="C851" s="112" t="s">
        <v>339</v>
      </c>
      <c r="D851" s="112" t="s">
        <v>340</v>
      </c>
      <c r="E851" s="113">
        <v>22</v>
      </c>
      <c r="F851" s="97" t="s">
        <v>19</v>
      </c>
      <c r="G851" s="59" t="s">
        <v>20</v>
      </c>
      <c r="H851" s="98">
        <v>12</v>
      </c>
    </row>
    <row r="852" spans="1:8" x14ac:dyDescent="0.25">
      <c r="A852" s="55"/>
      <c r="B852" s="55"/>
      <c r="C852" s="112" t="s">
        <v>339</v>
      </c>
      <c r="D852" s="112" t="s">
        <v>340</v>
      </c>
      <c r="E852" s="113">
        <v>8</v>
      </c>
      <c r="F852" s="97" t="s">
        <v>19</v>
      </c>
      <c r="G852" s="59" t="s">
        <v>23</v>
      </c>
      <c r="H852" s="98">
        <v>9</v>
      </c>
    </row>
    <row r="853" spans="1:8" x14ac:dyDescent="0.25">
      <c r="A853" s="55"/>
      <c r="B853" s="55"/>
      <c r="C853" s="112" t="s">
        <v>339</v>
      </c>
      <c r="D853" s="112" t="s">
        <v>340</v>
      </c>
      <c r="E853" s="113">
        <v>11</v>
      </c>
      <c r="F853" s="97" t="s">
        <v>34</v>
      </c>
      <c r="G853" s="59" t="s">
        <v>20</v>
      </c>
      <c r="H853" s="98">
        <v>10</v>
      </c>
    </row>
    <row r="854" spans="1:8" x14ac:dyDescent="0.25">
      <c r="A854" s="55"/>
      <c r="B854" s="55"/>
      <c r="C854" s="112" t="s">
        <v>339</v>
      </c>
      <c r="D854" s="112" t="s">
        <v>340</v>
      </c>
      <c r="E854" s="113">
        <v>2</v>
      </c>
      <c r="F854" s="97" t="s">
        <v>34</v>
      </c>
      <c r="G854" s="59" t="s">
        <v>23</v>
      </c>
      <c r="H854" s="98">
        <v>7</v>
      </c>
    </row>
    <row r="855" spans="1:8" x14ac:dyDescent="0.25">
      <c r="A855" s="55"/>
      <c r="B855" s="55"/>
      <c r="C855" s="112" t="s">
        <v>339</v>
      </c>
      <c r="D855" s="112" t="s">
        <v>340</v>
      </c>
      <c r="E855" s="113">
        <v>34</v>
      </c>
      <c r="F855" s="97" t="s">
        <v>44</v>
      </c>
      <c r="G855" s="59" t="s">
        <v>20</v>
      </c>
      <c r="H855" s="98">
        <v>11</v>
      </c>
    </row>
    <row r="856" spans="1:8" s="41" customFormat="1" ht="14.25" x14ac:dyDescent="0.25">
      <c r="A856" s="24"/>
      <c r="B856" s="24"/>
      <c r="C856" s="112" t="s">
        <v>339</v>
      </c>
      <c r="D856" s="112" t="s">
        <v>340</v>
      </c>
      <c r="E856" s="113">
        <v>4</v>
      </c>
      <c r="F856" s="97" t="s">
        <v>44</v>
      </c>
      <c r="G856" s="59" t="s">
        <v>23</v>
      </c>
      <c r="H856" s="98">
        <v>8</v>
      </c>
    </row>
    <row r="857" spans="1:8" x14ac:dyDescent="0.25">
      <c r="A857" s="55"/>
      <c r="B857" s="55"/>
      <c r="C857" s="112" t="s">
        <v>339</v>
      </c>
      <c r="D857" s="112" t="s">
        <v>340</v>
      </c>
      <c r="E857" s="113">
        <v>4</v>
      </c>
      <c r="F857" s="97" t="s">
        <v>34</v>
      </c>
      <c r="G857" s="59" t="s">
        <v>20</v>
      </c>
      <c r="H857" s="98">
        <v>10</v>
      </c>
    </row>
    <row r="858" spans="1:8" x14ac:dyDescent="0.25">
      <c r="A858" s="55"/>
      <c r="B858" s="55"/>
      <c r="C858" s="112" t="s">
        <v>339</v>
      </c>
      <c r="D858" s="112" t="s">
        <v>340</v>
      </c>
      <c r="E858" s="113">
        <v>2</v>
      </c>
      <c r="F858" s="97" t="s">
        <v>34</v>
      </c>
      <c r="G858" s="59" t="s">
        <v>23</v>
      </c>
      <c r="H858" s="98">
        <v>7</v>
      </c>
    </row>
    <row r="859" spans="1:8" x14ac:dyDescent="0.25">
      <c r="A859" s="55"/>
      <c r="B859" s="55"/>
      <c r="C859" s="112" t="s">
        <v>339</v>
      </c>
      <c r="D859" s="112" t="s">
        <v>340</v>
      </c>
      <c r="E859" s="113">
        <v>1</v>
      </c>
      <c r="F859" s="97" t="s">
        <v>31</v>
      </c>
      <c r="G859" s="59" t="s">
        <v>20</v>
      </c>
      <c r="H859" s="98">
        <v>8</v>
      </c>
    </row>
    <row r="860" spans="1:8" x14ac:dyDescent="0.25">
      <c r="A860" s="55"/>
      <c r="B860" s="55"/>
      <c r="C860" s="112" t="s">
        <v>341</v>
      </c>
      <c r="D860" s="112" t="s">
        <v>342</v>
      </c>
      <c r="E860" s="113">
        <v>454</v>
      </c>
      <c r="F860" s="97" t="s">
        <v>19</v>
      </c>
      <c r="G860" s="59" t="s">
        <v>20</v>
      </c>
      <c r="H860" s="98">
        <v>12</v>
      </c>
    </row>
    <row r="861" spans="1:8" x14ac:dyDescent="0.25">
      <c r="A861" s="55"/>
      <c r="B861" s="55"/>
      <c r="C861" s="112" t="s">
        <v>341</v>
      </c>
      <c r="D861" s="112" t="s">
        <v>342</v>
      </c>
      <c r="E861" s="113">
        <v>204</v>
      </c>
      <c r="F861" s="97" t="s">
        <v>19</v>
      </c>
      <c r="G861" s="59" t="s">
        <v>23</v>
      </c>
      <c r="H861" s="98">
        <v>9</v>
      </c>
    </row>
    <row r="862" spans="1:8" x14ac:dyDescent="0.25">
      <c r="A862" s="55"/>
      <c r="B862" s="55"/>
      <c r="C862" s="112" t="s">
        <v>343</v>
      </c>
      <c r="D862" s="112" t="s">
        <v>344</v>
      </c>
      <c r="E862" s="113">
        <v>1075</v>
      </c>
      <c r="F862" s="97" t="s">
        <v>19</v>
      </c>
      <c r="G862" s="59" t="s">
        <v>20</v>
      </c>
      <c r="H862" s="98">
        <v>12</v>
      </c>
    </row>
    <row r="863" spans="1:8" x14ac:dyDescent="0.25">
      <c r="A863" s="55"/>
      <c r="B863" s="55"/>
      <c r="C863" s="112" t="s">
        <v>343</v>
      </c>
      <c r="D863" s="112" t="s">
        <v>344</v>
      </c>
      <c r="E863" s="113">
        <v>411</v>
      </c>
      <c r="F863" s="97" t="s">
        <v>19</v>
      </c>
      <c r="G863" s="59" t="s">
        <v>23</v>
      </c>
      <c r="H863" s="98">
        <v>9</v>
      </c>
    </row>
    <row r="864" spans="1:8" x14ac:dyDescent="0.25">
      <c r="A864" s="55"/>
      <c r="B864" s="55"/>
      <c r="C864" s="112" t="s">
        <v>343</v>
      </c>
      <c r="D864" s="112" t="s">
        <v>344</v>
      </c>
      <c r="E864" s="113">
        <v>57</v>
      </c>
      <c r="F864" s="97" t="s">
        <v>19</v>
      </c>
      <c r="G864" s="59" t="s">
        <v>20</v>
      </c>
      <c r="H864" s="98">
        <v>12</v>
      </c>
    </row>
    <row r="865" spans="1:8" s="1" customFormat="1" x14ac:dyDescent="0.25">
      <c r="A865" s="55"/>
      <c r="B865" s="55"/>
      <c r="C865" s="112" t="s">
        <v>343</v>
      </c>
      <c r="D865" s="112" t="s">
        <v>344</v>
      </c>
      <c r="E865" s="113">
        <v>43</v>
      </c>
      <c r="F865" s="97" t="s">
        <v>19</v>
      </c>
      <c r="G865" s="59" t="s">
        <v>23</v>
      </c>
      <c r="H865" s="98">
        <v>9</v>
      </c>
    </row>
    <row r="866" spans="1:8" s="1" customFormat="1" x14ac:dyDescent="0.25">
      <c r="A866" s="55"/>
      <c r="B866" s="55"/>
      <c r="C866" s="112" t="s">
        <v>343</v>
      </c>
      <c r="D866" s="112" t="s">
        <v>344</v>
      </c>
      <c r="E866" s="113">
        <v>17</v>
      </c>
      <c r="F866" s="97" t="s">
        <v>19</v>
      </c>
      <c r="G866" s="59" t="s">
        <v>20</v>
      </c>
      <c r="H866" s="98">
        <v>12</v>
      </c>
    </row>
    <row r="867" spans="1:8" s="1" customFormat="1" x14ac:dyDescent="0.25">
      <c r="A867" s="55"/>
      <c r="B867" s="55"/>
      <c r="C867" s="112" t="s">
        <v>343</v>
      </c>
      <c r="D867" s="112" t="s">
        <v>344</v>
      </c>
      <c r="E867" s="113">
        <v>17</v>
      </c>
      <c r="F867" s="97" t="s">
        <v>19</v>
      </c>
      <c r="G867" s="59" t="s">
        <v>23</v>
      </c>
      <c r="H867" s="98">
        <v>9</v>
      </c>
    </row>
    <row r="868" spans="1:8" s="1" customFormat="1" x14ac:dyDescent="0.25">
      <c r="A868" s="55"/>
      <c r="B868" s="55"/>
      <c r="C868" s="112" t="s">
        <v>343</v>
      </c>
      <c r="D868" s="112" t="s">
        <v>344</v>
      </c>
      <c r="E868" s="113">
        <v>63</v>
      </c>
      <c r="F868" s="97" t="s">
        <v>19</v>
      </c>
      <c r="G868" s="59" t="s">
        <v>20</v>
      </c>
      <c r="H868" s="98">
        <v>12</v>
      </c>
    </row>
    <row r="869" spans="1:8" s="1" customFormat="1" x14ac:dyDescent="0.25">
      <c r="A869" s="55"/>
      <c r="B869" s="55"/>
      <c r="C869" s="112" t="s">
        <v>343</v>
      </c>
      <c r="D869" s="112" t="s">
        <v>344</v>
      </c>
      <c r="E869" s="113">
        <v>53</v>
      </c>
      <c r="F869" s="97" t="s">
        <v>19</v>
      </c>
      <c r="G869" s="59" t="s">
        <v>23</v>
      </c>
      <c r="H869" s="98">
        <v>9</v>
      </c>
    </row>
    <row r="870" spans="1:8" s="1" customFormat="1" x14ac:dyDescent="0.25">
      <c r="A870" s="55"/>
      <c r="B870" s="55"/>
      <c r="C870" s="112" t="s">
        <v>343</v>
      </c>
      <c r="D870" s="112" t="s">
        <v>344</v>
      </c>
      <c r="E870" s="113">
        <v>11</v>
      </c>
      <c r="F870" s="97" t="s">
        <v>44</v>
      </c>
      <c r="G870" s="59" t="s">
        <v>20</v>
      </c>
      <c r="H870" s="98">
        <v>11</v>
      </c>
    </row>
    <row r="871" spans="1:8" s="1" customFormat="1" x14ac:dyDescent="0.25">
      <c r="A871" s="55"/>
      <c r="B871" s="55"/>
      <c r="C871" s="112" t="s">
        <v>343</v>
      </c>
      <c r="D871" s="112" t="s">
        <v>344</v>
      </c>
      <c r="E871" s="113">
        <v>10</v>
      </c>
      <c r="F871" s="97" t="s">
        <v>44</v>
      </c>
      <c r="G871" s="59" t="s">
        <v>23</v>
      </c>
      <c r="H871" s="98">
        <v>8</v>
      </c>
    </row>
    <row r="872" spans="1:8" s="1" customFormat="1" x14ac:dyDescent="0.25">
      <c r="A872" s="55"/>
      <c r="B872" s="55"/>
      <c r="C872" s="112" t="s">
        <v>343</v>
      </c>
      <c r="D872" s="112" t="s">
        <v>344</v>
      </c>
      <c r="E872" s="113">
        <v>13</v>
      </c>
      <c r="F872" s="97" t="s">
        <v>38</v>
      </c>
      <c r="G872" s="59" t="s">
        <v>20</v>
      </c>
      <c r="H872" s="98">
        <v>9</v>
      </c>
    </row>
    <row r="873" spans="1:8" s="1" customFormat="1" x14ac:dyDescent="0.25">
      <c r="A873" s="55"/>
      <c r="B873" s="55"/>
      <c r="C873" s="112" t="s">
        <v>343</v>
      </c>
      <c r="D873" s="112" t="s">
        <v>344</v>
      </c>
      <c r="E873" s="113">
        <v>14</v>
      </c>
      <c r="F873" s="97" t="s">
        <v>38</v>
      </c>
      <c r="G873" s="59" t="s">
        <v>23</v>
      </c>
      <c r="H873" s="98">
        <v>6</v>
      </c>
    </row>
    <row r="874" spans="1:8" x14ac:dyDescent="0.25">
      <c r="A874" s="55"/>
      <c r="B874" s="55"/>
      <c r="C874" s="112" t="s">
        <v>345</v>
      </c>
      <c r="D874" s="112" t="s">
        <v>346</v>
      </c>
      <c r="E874" s="113">
        <v>1396</v>
      </c>
      <c r="F874" s="97" t="s">
        <v>19</v>
      </c>
      <c r="G874" s="59" t="s">
        <v>20</v>
      </c>
      <c r="H874" s="98">
        <v>12</v>
      </c>
    </row>
    <row r="875" spans="1:8" x14ac:dyDescent="0.25">
      <c r="A875" s="55"/>
      <c r="B875" s="55"/>
      <c r="C875" s="112" t="s">
        <v>345</v>
      </c>
      <c r="D875" s="112" t="s">
        <v>346</v>
      </c>
      <c r="E875" s="113">
        <v>677</v>
      </c>
      <c r="F875" s="97" t="s">
        <v>19</v>
      </c>
      <c r="G875" s="59" t="s">
        <v>23</v>
      </c>
      <c r="H875" s="98">
        <v>9</v>
      </c>
    </row>
    <row r="876" spans="1:8" x14ac:dyDescent="0.25">
      <c r="A876" s="55"/>
      <c r="B876" s="55"/>
      <c r="C876" s="112" t="s">
        <v>345</v>
      </c>
      <c r="D876" s="112" t="s">
        <v>346</v>
      </c>
      <c r="E876" s="113">
        <v>1</v>
      </c>
      <c r="F876" s="97" t="s">
        <v>38</v>
      </c>
      <c r="G876" s="59" t="s">
        <v>20</v>
      </c>
      <c r="H876" s="98">
        <v>9</v>
      </c>
    </row>
    <row r="877" spans="1:8" x14ac:dyDescent="0.25">
      <c r="A877" s="55"/>
      <c r="B877" s="55"/>
      <c r="C877" s="112" t="s">
        <v>345</v>
      </c>
      <c r="D877" s="112" t="s">
        <v>346</v>
      </c>
      <c r="E877" s="113">
        <v>1</v>
      </c>
      <c r="F877" s="97" t="s">
        <v>38</v>
      </c>
      <c r="G877" s="59" t="s">
        <v>23</v>
      </c>
      <c r="H877" s="98">
        <v>6</v>
      </c>
    </row>
    <row r="878" spans="1:8" x14ac:dyDescent="0.25">
      <c r="A878" s="55"/>
      <c r="B878" s="55"/>
      <c r="C878" s="112" t="s">
        <v>345</v>
      </c>
      <c r="D878" s="112" t="s">
        <v>346</v>
      </c>
      <c r="E878" s="113">
        <v>3</v>
      </c>
      <c r="F878" s="97" t="s">
        <v>19</v>
      </c>
      <c r="G878" s="59" t="s">
        <v>20</v>
      </c>
      <c r="H878" s="98">
        <v>12</v>
      </c>
    </row>
    <row r="879" spans="1:8" x14ac:dyDescent="0.25">
      <c r="A879" s="55"/>
      <c r="B879" s="55"/>
      <c r="C879" s="112" t="s">
        <v>345</v>
      </c>
      <c r="D879" s="112" t="s">
        <v>346</v>
      </c>
      <c r="E879" s="113">
        <v>2</v>
      </c>
      <c r="F879" s="97" t="s">
        <v>19</v>
      </c>
      <c r="G879" s="59" t="s">
        <v>23</v>
      </c>
      <c r="H879" s="98">
        <v>9</v>
      </c>
    </row>
    <row r="880" spans="1:8" x14ac:dyDescent="0.25">
      <c r="A880" s="55"/>
      <c r="B880" s="55"/>
      <c r="C880" s="112" t="s">
        <v>347</v>
      </c>
      <c r="D880" s="112" t="s">
        <v>348</v>
      </c>
      <c r="E880" s="113">
        <v>2</v>
      </c>
      <c r="F880" s="97" t="s">
        <v>19</v>
      </c>
      <c r="G880" s="59" t="s">
        <v>20</v>
      </c>
      <c r="H880" s="98">
        <v>12</v>
      </c>
    </row>
    <row r="881" spans="1:8" x14ac:dyDescent="0.25">
      <c r="A881" s="55"/>
      <c r="B881" s="55"/>
      <c r="C881" s="112" t="s">
        <v>347</v>
      </c>
      <c r="D881" s="112" t="s">
        <v>348</v>
      </c>
      <c r="E881" s="113">
        <v>611</v>
      </c>
      <c r="F881" s="97" t="s">
        <v>19</v>
      </c>
      <c r="G881" s="59" t="s">
        <v>20</v>
      </c>
      <c r="H881" s="98">
        <v>12</v>
      </c>
    </row>
    <row r="882" spans="1:8" x14ac:dyDescent="0.25">
      <c r="A882" s="55"/>
      <c r="B882" s="55"/>
      <c r="C882" s="112" t="s">
        <v>349</v>
      </c>
      <c r="D882" s="112" t="s">
        <v>350</v>
      </c>
      <c r="E882" s="113">
        <v>85</v>
      </c>
      <c r="F882" s="97" t="s">
        <v>19</v>
      </c>
      <c r="G882" s="59" t="s">
        <v>20</v>
      </c>
      <c r="H882" s="98">
        <v>12</v>
      </c>
    </row>
    <row r="883" spans="1:8" x14ac:dyDescent="0.25">
      <c r="A883" s="55"/>
      <c r="B883" s="55"/>
      <c r="C883" s="112" t="s">
        <v>349</v>
      </c>
      <c r="D883" s="112" t="s">
        <v>350</v>
      </c>
      <c r="E883" s="113">
        <v>11</v>
      </c>
      <c r="F883" s="97" t="s">
        <v>19</v>
      </c>
      <c r="G883" s="59" t="s">
        <v>20</v>
      </c>
      <c r="H883" s="98">
        <v>12</v>
      </c>
    </row>
    <row r="884" spans="1:8" x14ac:dyDescent="0.25">
      <c r="A884" s="55"/>
      <c r="B884" s="55"/>
      <c r="C884" s="112" t="s">
        <v>351</v>
      </c>
      <c r="D884" s="112" t="s">
        <v>352</v>
      </c>
      <c r="E884" s="113">
        <v>15</v>
      </c>
      <c r="F884" s="97" t="s">
        <v>19</v>
      </c>
      <c r="G884" s="59" t="s">
        <v>20</v>
      </c>
      <c r="H884" s="98">
        <v>12</v>
      </c>
    </row>
    <row r="885" spans="1:8" x14ac:dyDescent="0.25">
      <c r="A885" s="34" t="s">
        <v>353</v>
      </c>
      <c r="B885" s="35"/>
      <c r="C885" s="35"/>
      <c r="D885" s="36"/>
      <c r="E885" s="37"/>
      <c r="F885" s="37"/>
      <c r="G885" s="37"/>
      <c r="H885" s="37"/>
    </row>
    <row r="886" spans="1:8" x14ac:dyDescent="0.25">
      <c r="A886" s="55"/>
      <c r="B886" s="55"/>
      <c r="C886" s="24" t="s">
        <v>354</v>
      </c>
      <c r="D886" s="72" t="s">
        <v>355</v>
      </c>
      <c r="E886" s="22">
        <v>545</v>
      </c>
      <c r="F886" s="114" t="s">
        <v>19</v>
      </c>
      <c r="G886" s="114" t="s">
        <v>20</v>
      </c>
      <c r="H886" s="57">
        <v>12</v>
      </c>
    </row>
    <row r="887" spans="1:8" x14ac:dyDescent="0.25">
      <c r="A887" s="55"/>
      <c r="B887" s="55"/>
      <c r="C887" s="24" t="s">
        <v>356</v>
      </c>
      <c r="D887" s="72" t="s">
        <v>357</v>
      </c>
      <c r="E887" s="22">
        <v>490</v>
      </c>
      <c r="F887" s="115" t="s">
        <v>19</v>
      </c>
      <c r="G887" s="115" t="s">
        <v>20</v>
      </c>
      <c r="H887" s="116">
        <v>12</v>
      </c>
    </row>
    <row r="888" spans="1:8" x14ac:dyDescent="0.25">
      <c r="A888" s="55"/>
      <c r="B888" s="55"/>
      <c r="C888" s="24" t="s">
        <v>356</v>
      </c>
      <c r="D888" s="72" t="s">
        <v>357</v>
      </c>
      <c r="E888" s="22">
        <v>34</v>
      </c>
      <c r="F888" s="115" t="s">
        <v>19</v>
      </c>
      <c r="G888" s="115" t="s">
        <v>20</v>
      </c>
      <c r="H888" s="116">
        <v>12</v>
      </c>
    </row>
    <row r="889" spans="1:8" x14ac:dyDescent="0.25">
      <c r="A889" s="55"/>
      <c r="B889" s="55"/>
      <c r="C889" s="24" t="s">
        <v>356</v>
      </c>
      <c r="D889" s="72" t="s">
        <v>357</v>
      </c>
      <c r="E889" s="22">
        <v>4</v>
      </c>
      <c r="F889" s="115" t="s">
        <v>19</v>
      </c>
      <c r="G889" s="115" t="s">
        <v>20</v>
      </c>
      <c r="H889" s="116">
        <v>12</v>
      </c>
    </row>
    <row r="890" spans="1:8" x14ac:dyDescent="0.25">
      <c r="A890" s="55"/>
      <c r="B890" s="55"/>
      <c r="C890" s="24" t="s">
        <v>356</v>
      </c>
      <c r="D890" s="72" t="s">
        <v>357</v>
      </c>
      <c r="E890" s="22">
        <v>1</v>
      </c>
      <c r="F890" s="115" t="s">
        <v>44</v>
      </c>
      <c r="G890" s="115" t="s">
        <v>20</v>
      </c>
      <c r="H890" s="116">
        <v>11</v>
      </c>
    </row>
    <row r="891" spans="1:8" x14ac:dyDescent="0.25">
      <c r="A891" s="55"/>
      <c r="B891" s="55"/>
      <c r="C891" s="24" t="s">
        <v>358</v>
      </c>
      <c r="D891" s="72" t="s">
        <v>359</v>
      </c>
      <c r="E891" s="22">
        <v>2</v>
      </c>
      <c r="F891" s="68" t="s">
        <v>71</v>
      </c>
      <c r="G891" s="68" t="s">
        <v>16</v>
      </c>
      <c r="H891" s="116">
        <v>6</v>
      </c>
    </row>
    <row r="892" spans="1:8" s="1" customFormat="1" x14ac:dyDescent="0.25">
      <c r="A892" s="55"/>
      <c r="B892" s="55"/>
      <c r="C892" s="24" t="s">
        <v>358</v>
      </c>
      <c r="D892" s="72" t="s">
        <v>359</v>
      </c>
      <c r="E892" s="22">
        <v>1</v>
      </c>
      <c r="F892" s="68" t="s">
        <v>71</v>
      </c>
      <c r="G892" s="68" t="s">
        <v>16</v>
      </c>
      <c r="H892" s="116">
        <v>6</v>
      </c>
    </row>
    <row r="893" spans="1:8" x14ac:dyDescent="0.25">
      <c r="A893" s="55"/>
      <c r="B893" s="55"/>
      <c r="C893" s="24" t="s">
        <v>358</v>
      </c>
      <c r="D893" s="72" t="s">
        <v>359</v>
      </c>
      <c r="E893" s="22">
        <v>20</v>
      </c>
      <c r="F893" s="68" t="s">
        <v>43</v>
      </c>
      <c r="G893" s="68" t="s">
        <v>23</v>
      </c>
      <c r="H893" s="116">
        <v>12</v>
      </c>
    </row>
    <row r="894" spans="1:8" x14ac:dyDescent="0.25">
      <c r="A894" s="55"/>
      <c r="B894" s="55"/>
      <c r="C894" s="24" t="s">
        <v>358</v>
      </c>
      <c r="D894" s="72" t="s">
        <v>359</v>
      </c>
      <c r="E894" s="22">
        <v>32</v>
      </c>
      <c r="F894" s="115" t="s">
        <v>19</v>
      </c>
      <c r="G894" s="115" t="s">
        <v>20</v>
      </c>
      <c r="H894" s="116">
        <v>12</v>
      </c>
    </row>
    <row r="895" spans="1:8" x14ac:dyDescent="0.25">
      <c r="A895" s="55"/>
      <c r="B895" s="55"/>
      <c r="C895" s="24" t="s">
        <v>358</v>
      </c>
      <c r="D895" s="72" t="s">
        <v>359</v>
      </c>
      <c r="E895" s="22">
        <v>14</v>
      </c>
      <c r="F895" s="117" t="s">
        <v>31</v>
      </c>
      <c r="G895" s="115" t="s">
        <v>20</v>
      </c>
      <c r="H895" s="116">
        <v>8</v>
      </c>
    </row>
    <row r="896" spans="1:8" x14ac:dyDescent="0.25">
      <c r="A896" s="55"/>
      <c r="B896" s="55"/>
      <c r="C896" s="24" t="s">
        <v>360</v>
      </c>
      <c r="D896" s="72" t="s">
        <v>361</v>
      </c>
      <c r="E896" s="22">
        <v>616</v>
      </c>
      <c r="F896" s="115" t="s">
        <v>19</v>
      </c>
      <c r="G896" s="115" t="s">
        <v>20</v>
      </c>
      <c r="H896" s="116">
        <v>12</v>
      </c>
    </row>
    <row r="897" spans="1:8" x14ac:dyDescent="0.25">
      <c r="A897" s="55"/>
      <c r="B897" s="55"/>
      <c r="C897" s="24" t="s">
        <v>360</v>
      </c>
      <c r="D897" s="72" t="s">
        <v>361</v>
      </c>
      <c r="E897" s="22">
        <v>47</v>
      </c>
      <c r="F897" s="115" t="s">
        <v>19</v>
      </c>
      <c r="G897" s="115" t="s">
        <v>20</v>
      </c>
      <c r="H897" s="116">
        <v>12</v>
      </c>
    </row>
    <row r="898" spans="1:8" x14ac:dyDescent="0.25">
      <c r="A898" s="55"/>
      <c r="B898" s="55"/>
      <c r="C898" s="24" t="s">
        <v>360</v>
      </c>
      <c r="D898" s="72" t="s">
        <v>361</v>
      </c>
      <c r="E898" s="22">
        <v>88</v>
      </c>
      <c r="F898" s="115" t="s">
        <v>19</v>
      </c>
      <c r="G898" s="115" t="s">
        <v>20</v>
      </c>
      <c r="H898" s="116">
        <v>12</v>
      </c>
    </row>
    <row r="899" spans="1:8" s="41" customFormat="1" ht="14.25" x14ac:dyDescent="0.25">
      <c r="A899" s="118"/>
      <c r="B899" s="118"/>
      <c r="C899" s="24" t="s">
        <v>360</v>
      </c>
      <c r="D899" s="72" t="s">
        <v>361</v>
      </c>
      <c r="E899" s="22">
        <v>37</v>
      </c>
      <c r="F899" s="115" t="s">
        <v>19</v>
      </c>
      <c r="G899" s="115" t="s">
        <v>20</v>
      </c>
      <c r="H899" s="116">
        <v>12</v>
      </c>
    </row>
    <row r="900" spans="1:8" x14ac:dyDescent="0.25">
      <c r="A900" s="119"/>
      <c r="B900" s="119"/>
      <c r="C900" s="24" t="s">
        <v>360</v>
      </c>
      <c r="D900" s="72" t="s">
        <v>361</v>
      </c>
      <c r="E900" s="22">
        <v>2</v>
      </c>
      <c r="F900" s="115" t="s">
        <v>19</v>
      </c>
      <c r="G900" s="115" t="s">
        <v>20</v>
      </c>
      <c r="H900" s="116">
        <v>12</v>
      </c>
    </row>
    <row r="901" spans="1:8" x14ac:dyDescent="0.25">
      <c r="A901" s="119"/>
      <c r="B901" s="119"/>
      <c r="C901" s="24" t="s">
        <v>362</v>
      </c>
      <c r="D901" s="72" t="s">
        <v>363</v>
      </c>
      <c r="E901" s="22">
        <v>1497</v>
      </c>
      <c r="F901" s="115" t="s">
        <v>19</v>
      </c>
      <c r="G901" s="115" t="s">
        <v>20</v>
      </c>
      <c r="H901" s="116">
        <v>12</v>
      </c>
    </row>
    <row r="902" spans="1:8" x14ac:dyDescent="0.25">
      <c r="A902" s="119"/>
      <c r="B902" s="119"/>
      <c r="C902" s="24" t="s">
        <v>362</v>
      </c>
      <c r="D902" s="72" t="s">
        <v>363</v>
      </c>
      <c r="E902" s="22">
        <v>250</v>
      </c>
      <c r="F902" s="115" t="s">
        <v>19</v>
      </c>
      <c r="G902" s="115" t="s">
        <v>20</v>
      </c>
      <c r="H902" s="116">
        <v>12</v>
      </c>
    </row>
    <row r="903" spans="1:8" x14ac:dyDescent="0.25">
      <c r="A903" s="119"/>
      <c r="B903" s="119"/>
      <c r="C903" s="24" t="s">
        <v>362</v>
      </c>
      <c r="D903" s="72" t="s">
        <v>363</v>
      </c>
      <c r="E903" s="22">
        <v>19</v>
      </c>
      <c r="F903" s="115" t="s">
        <v>19</v>
      </c>
      <c r="G903" s="115" t="s">
        <v>20</v>
      </c>
      <c r="H903" s="116">
        <v>12</v>
      </c>
    </row>
    <row r="904" spans="1:8" x14ac:dyDescent="0.25">
      <c r="A904" s="119"/>
      <c r="B904" s="119"/>
      <c r="C904" s="24" t="s">
        <v>364</v>
      </c>
      <c r="D904" s="72" t="s">
        <v>365</v>
      </c>
      <c r="E904" s="22">
        <v>1061</v>
      </c>
      <c r="F904" s="115" t="s">
        <v>19</v>
      </c>
      <c r="G904" s="115" t="s">
        <v>20</v>
      </c>
      <c r="H904" s="116">
        <v>12</v>
      </c>
    </row>
    <row r="905" spans="1:8" x14ac:dyDescent="0.25">
      <c r="A905" s="119"/>
      <c r="B905" s="119"/>
      <c r="C905" s="24" t="s">
        <v>364</v>
      </c>
      <c r="D905" s="72" t="s">
        <v>365</v>
      </c>
      <c r="E905" s="22">
        <v>411</v>
      </c>
      <c r="F905" s="115" t="s">
        <v>19</v>
      </c>
      <c r="G905" s="115" t="s">
        <v>23</v>
      </c>
      <c r="H905" s="116">
        <v>9</v>
      </c>
    </row>
    <row r="906" spans="1:8" x14ac:dyDescent="0.25">
      <c r="A906" s="119"/>
      <c r="B906" s="119"/>
      <c r="C906" s="24" t="s">
        <v>364</v>
      </c>
      <c r="D906" s="72" t="s">
        <v>365</v>
      </c>
      <c r="E906" s="22">
        <v>147</v>
      </c>
      <c r="F906" s="115" t="s">
        <v>19</v>
      </c>
      <c r="G906" s="115" t="s">
        <v>23</v>
      </c>
      <c r="H906" s="116">
        <v>9</v>
      </c>
    </row>
    <row r="907" spans="1:8" x14ac:dyDescent="0.25">
      <c r="A907" s="119"/>
      <c r="B907" s="119"/>
      <c r="C907" s="24" t="s">
        <v>364</v>
      </c>
      <c r="D907" s="72" t="s">
        <v>365</v>
      </c>
      <c r="E907" s="22">
        <v>177</v>
      </c>
      <c r="F907" s="115" t="s">
        <v>19</v>
      </c>
      <c r="G907" s="115" t="s">
        <v>20</v>
      </c>
      <c r="H907" s="116">
        <v>12</v>
      </c>
    </row>
    <row r="908" spans="1:8" x14ac:dyDescent="0.25">
      <c r="A908" s="119"/>
      <c r="B908" s="119"/>
      <c r="C908" s="24" t="s">
        <v>364</v>
      </c>
      <c r="D908" s="72" t="s">
        <v>365</v>
      </c>
      <c r="E908" s="22">
        <v>1</v>
      </c>
      <c r="F908" s="115" t="s">
        <v>38</v>
      </c>
      <c r="G908" s="115" t="s">
        <v>23</v>
      </c>
      <c r="H908" s="116">
        <v>6</v>
      </c>
    </row>
    <row r="909" spans="1:8" x14ac:dyDescent="0.25">
      <c r="A909" s="22"/>
      <c r="B909" s="22"/>
      <c r="C909" s="24" t="s">
        <v>364</v>
      </c>
      <c r="D909" s="72" t="s">
        <v>365</v>
      </c>
      <c r="E909" s="22">
        <v>4</v>
      </c>
      <c r="F909" s="115" t="s">
        <v>38</v>
      </c>
      <c r="G909" s="115" t="s">
        <v>20</v>
      </c>
      <c r="H909" s="116">
        <v>9</v>
      </c>
    </row>
    <row r="910" spans="1:8" x14ac:dyDescent="0.25">
      <c r="A910" s="22"/>
      <c r="B910" s="22"/>
      <c r="C910" s="24" t="s">
        <v>366</v>
      </c>
      <c r="D910" s="72" t="s">
        <v>367</v>
      </c>
      <c r="E910" s="22">
        <v>1041</v>
      </c>
      <c r="F910" s="115" t="s">
        <v>19</v>
      </c>
      <c r="G910" s="115" t="s">
        <v>20</v>
      </c>
      <c r="H910" s="116">
        <v>12</v>
      </c>
    </row>
    <row r="911" spans="1:8" x14ac:dyDescent="0.25">
      <c r="A911" s="22"/>
      <c r="B911" s="22"/>
      <c r="C911" s="24" t="s">
        <v>366</v>
      </c>
      <c r="D911" s="72" t="s">
        <v>367</v>
      </c>
      <c r="E911" s="22">
        <v>471</v>
      </c>
      <c r="F911" s="115" t="s">
        <v>19</v>
      </c>
      <c r="G911" s="115" t="s">
        <v>23</v>
      </c>
      <c r="H911" s="116">
        <v>9</v>
      </c>
    </row>
    <row r="912" spans="1:8" x14ac:dyDescent="0.25">
      <c r="A912" s="22"/>
      <c r="B912" s="22"/>
      <c r="C912" s="24" t="s">
        <v>366</v>
      </c>
      <c r="D912" s="72" t="s">
        <v>367</v>
      </c>
      <c r="E912" s="22">
        <v>8</v>
      </c>
      <c r="F912" s="115" t="s">
        <v>38</v>
      </c>
      <c r="G912" s="115" t="s">
        <v>20</v>
      </c>
      <c r="H912" s="116">
        <v>9</v>
      </c>
    </row>
    <row r="913" spans="1:8" x14ac:dyDescent="0.25">
      <c r="A913" s="22"/>
      <c r="B913" s="22"/>
      <c r="C913" s="24" t="s">
        <v>366</v>
      </c>
      <c r="D913" s="72" t="s">
        <v>367</v>
      </c>
      <c r="E913" s="22">
        <v>3</v>
      </c>
      <c r="F913" s="115" t="s">
        <v>34</v>
      </c>
      <c r="G913" s="115" t="s">
        <v>23</v>
      </c>
      <c r="H913" s="116">
        <v>7</v>
      </c>
    </row>
    <row r="914" spans="1:8" x14ac:dyDescent="0.25">
      <c r="A914" s="22"/>
      <c r="B914" s="22"/>
      <c r="C914" s="24" t="s">
        <v>368</v>
      </c>
      <c r="D914" s="72" t="s">
        <v>369</v>
      </c>
      <c r="E914" s="22">
        <v>1260</v>
      </c>
      <c r="F914" s="115" t="s">
        <v>19</v>
      </c>
      <c r="G914" s="115" t="s">
        <v>20</v>
      </c>
      <c r="H914" s="116">
        <v>12</v>
      </c>
    </row>
    <row r="915" spans="1:8" x14ac:dyDescent="0.25">
      <c r="A915" s="22"/>
      <c r="B915" s="22"/>
      <c r="C915" s="24" t="s">
        <v>368</v>
      </c>
      <c r="D915" s="72" t="s">
        <v>369</v>
      </c>
      <c r="E915" s="22">
        <v>561</v>
      </c>
      <c r="F915" s="115" t="s">
        <v>19</v>
      </c>
      <c r="G915" s="115" t="s">
        <v>23</v>
      </c>
      <c r="H915" s="116">
        <v>9</v>
      </c>
    </row>
    <row r="916" spans="1:8" x14ac:dyDescent="0.25">
      <c r="A916" s="22"/>
      <c r="B916" s="22"/>
      <c r="C916" s="24" t="s">
        <v>368</v>
      </c>
      <c r="D916" s="72" t="s">
        <v>369</v>
      </c>
      <c r="E916" s="22">
        <v>1</v>
      </c>
      <c r="F916" s="115" t="s">
        <v>38</v>
      </c>
      <c r="G916" s="115" t="s">
        <v>20</v>
      </c>
      <c r="H916" s="116">
        <v>9</v>
      </c>
    </row>
    <row r="917" spans="1:8" x14ac:dyDescent="0.25">
      <c r="A917" s="22"/>
      <c r="B917" s="22"/>
      <c r="C917" s="24" t="s">
        <v>370</v>
      </c>
      <c r="D917" s="72" t="s">
        <v>371</v>
      </c>
      <c r="E917" s="22">
        <v>824</v>
      </c>
      <c r="F917" s="115" t="s">
        <v>19</v>
      </c>
      <c r="G917" s="115" t="s">
        <v>20</v>
      </c>
      <c r="H917" s="116">
        <v>12</v>
      </c>
    </row>
    <row r="918" spans="1:8" x14ac:dyDescent="0.25">
      <c r="A918" s="22"/>
      <c r="B918" s="22"/>
      <c r="C918" s="24" t="s">
        <v>370</v>
      </c>
      <c r="D918" s="72" t="s">
        <v>371</v>
      </c>
      <c r="E918" s="22">
        <v>357</v>
      </c>
      <c r="F918" s="115" t="s">
        <v>19</v>
      </c>
      <c r="G918" s="115" t="s">
        <v>23</v>
      </c>
      <c r="H918" s="116">
        <v>9</v>
      </c>
    </row>
    <row r="919" spans="1:8" x14ac:dyDescent="0.25">
      <c r="A919" s="22"/>
      <c r="B919" s="22"/>
      <c r="C919" s="24" t="s">
        <v>370</v>
      </c>
      <c r="D919" s="72" t="s">
        <v>371</v>
      </c>
      <c r="E919" s="22">
        <v>17</v>
      </c>
      <c r="F919" s="115" t="s">
        <v>19</v>
      </c>
      <c r="G919" s="115" t="s">
        <v>23</v>
      </c>
      <c r="H919" s="116">
        <v>9</v>
      </c>
    </row>
    <row r="920" spans="1:8" x14ac:dyDescent="0.25">
      <c r="A920" s="22"/>
      <c r="B920" s="22"/>
      <c r="C920" s="24" t="s">
        <v>370</v>
      </c>
      <c r="D920" s="72" t="s">
        <v>371</v>
      </c>
      <c r="E920" s="22">
        <v>19</v>
      </c>
      <c r="F920" s="115" t="s">
        <v>19</v>
      </c>
      <c r="G920" s="115" t="s">
        <v>20</v>
      </c>
      <c r="H920" s="116">
        <v>12</v>
      </c>
    </row>
    <row r="921" spans="1:8" s="1" customFormat="1" x14ac:dyDescent="0.25">
      <c r="A921" s="22"/>
      <c r="B921" s="22"/>
      <c r="C921" s="24" t="s">
        <v>370</v>
      </c>
      <c r="D921" s="72" t="s">
        <v>371</v>
      </c>
      <c r="E921" s="22">
        <v>12</v>
      </c>
      <c r="F921" s="115" t="s">
        <v>19</v>
      </c>
      <c r="G921" s="115" t="s">
        <v>20</v>
      </c>
      <c r="H921" s="116">
        <v>12</v>
      </c>
    </row>
    <row r="922" spans="1:8" x14ac:dyDescent="0.25">
      <c r="A922" s="22"/>
      <c r="B922" s="22"/>
      <c r="C922" s="24" t="s">
        <v>370</v>
      </c>
      <c r="D922" s="72" t="s">
        <v>371</v>
      </c>
      <c r="E922" s="22">
        <v>5</v>
      </c>
      <c r="F922" s="115" t="s">
        <v>19</v>
      </c>
      <c r="G922" s="115" t="s">
        <v>23</v>
      </c>
      <c r="H922" s="116">
        <v>9</v>
      </c>
    </row>
    <row r="923" spans="1:8" x14ac:dyDescent="0.25">
      <c r="A923" s="22"/>
      <c r="B923" s="22"/>
      <c r="C923" s="24" t="s">
        <v>370</v>
      </c>
      <c r="D923" s="72" t="s">
        <v>371</v>
      </c>
      <c r="E923" s="22">
        <v>7</v>
      </c>
      <c r="F923" s="115" t="s">
        <v>34</v>
      </c>
      <c r="G923" s="115" t="s">
        <v>23</v>
      </c>
      <c r="H923" s="116">
        <v>7</v>
      </c>
    </row>
    <row r="924" spans="1:8" x14ac:dyDescent="0.25">
      <c r="A924" s="22"/>
      <c r="B924" s="22"/>
      <c r="C924" s="24" t="s">
        <v>370</v>
      </c>
      <c r="D924" s="72" t="s">
        <v>371</v>
      </c>
      <c r="E924" s="22">
        <v>13</v>
      </c>
      <c r="F924" s="115" t="s">
        <v>34</v>
      </c>
      <c r="G924" s="115" t="s">
        <v>20</v>
      </c>
      <c r="H924" s="116">
        <v>10</v>
      </c>
    </row>
    <row r="925" spans="1:8" x14ac:dyDescent="0.25">
      <c r="A925" s="22"/>
      <c r="B925" s="22"/>
      <c r="C925" s="24" t="s">
        <v>372</v>
      </c>
      <c r="D925" s="72" t="s">
        <v>373</v>
      </c>
      <c r="E925" s="22">
        <v>198</v>
      </c>
      <c r="F925" s="115" t="s">
        <v>19</v>
      </c>
      <c r="G925" s="115" t="s">
        <v>20</v>
      </c>
      <c r="H925" s="116">
        <v>12</v>
      </c>
    </row>
    <row r="926" spans="1:8" x14ac:dyDescent="0.25">
      <c r="A926" s="22"/>
      <c r="B926" s="22"/>
      <c r="C926" s="24" t="s">
        <v>374</v>
      </c>
      <c r="D926" s="24" t="s">
        <v>375</v>
      </c>
      <c r="E926" s="22">
        <v>53</v>
      </c>
      <c r="F926" s="115" t="s">
        <v>19</v>
      </c>
      <c r="G926" s="115" t="s">
        <v>20</v>
      </c>
      <c r="H926" s="116">
        <v>12</v>
      </c>
    </row>
    <row r="927" spans="1:8" x14ac:dyDescent="0.25">
      <c r="A927" s="22"/>
      <c r="B927" s="22"/>
      <c r="C927" s="24" t="s">
        <v>376</v>
      </c>
      <c r="D927" s="24" t="s">
        <v>375</v>
      </c>
      <c r="E927" s="22">
        <v>11</v>
      </c>
      <c r="F927" s="115" t="s">
        <v>34</v>
      </c>
      <c r="G927" s="115" t="s">
        <v>20</v>
      </c>
      <c r="H927" s="116">
        <v>10</v>
      </c>
    </row>
    <row r="928" spans="1:8" x14ac:dyDescent="0.25">
      <c r="A928" s="34" t="s">
        <v>377</v>
      </c>
      <c r="B928" s="35"/>
      <c r="C928" s="35"/>
      <c r="D928" s="36"/>
      <c r="E928" s="37"/>
      <c r="F928" s="37"/>
      <c r="G928" s="37"/>
      <c r="H928" s="37"/>
    </row>
    <row r="929" spans="1:8" x14ac:dyDescent="0.25">
      <c r="A929" s="22"/>
      <c r="B929" s="22"/>
      <c r="C929" s="96" t="s">
        <v>378</v>
      </c>
      <c r="D929" s="55" t="s">
        <v>379</v>
      </c>
      <c r="E929" s="57">
        <f>701</f>
        <v>701</v>
      </c>
      <c r="F929" s="120" t="s">
        <v>19</v>
      </c>
      <c r="G929" s="120" t="s">
        <v>23</v>
      </c>
      <c r="H929" s="69">
        <v>9</v>
      </c>
    </row>
    <row r="930" spans="1:8" x14ac:dyDescent="0.25">
      <c r="A930" s="22"/>
      <c r="B930" s="22"/>
      <c r="C930" s="96" t="s">
        <v>378</v>
      </c>
      <c r="D930" s="55" t="s">
        <v>379</v>
      </c>
      <c r="E930" s="57">
        <f>1532</f>
        <v>1532</v>
      </c>
      <c r="F930" s="120" t="s">
        <v>19</v>
      </c>
      <c r="G930" s="120" t="s">
        <v>20</v>
      </c>
      <c r="H930" s="69">
        <v>12</v>
      </c>
    </row>
    <row r="931" spans="1:8" x14ac:dyDescent="0.25">
      <c r="A931" s="22"/>
      <c r="B931" s="22"/>
      <c r="C931" s="96" t="s">
        <v>378</v>
      </c>
      <c r="D931" s="55" t="s">
        <v>379</v>
      </c>
      <c r="E931" s="57">
        <v>2</v>
      </c>
      <c r="F931" s="120" t="s">
        <v>19</v>
      </c>
      <c r="G931" s="120" t="s">
        <v>23</v>
      </c>
      <c r="H931" s="69">
        <v>9</v>
      </c>
    </row>
    <row r="932" spans="1:8" x14ac:dyDescent="0.25">
      <c r="A932" s="22"/>
      <c r="B932" s="22"/>
      <c r="C932" s="96" t="s">
        <v>378</v>
      </c>
      <c r="D932" s="55" t="s">
        <v>379</v>
      </c>
      <c r="E932" s="57">
        <v>5</v>
      </c>
      <c r="F932" s="120" t="s">
        <v>19</v>
      </c>
      <c r="G932" s="120" t="s">
        <v>20</v>
      </c>
      <c r="H932" s="69">
        <v>12</v>
      </c>
    </row>
    <row r="933" spans="1:8" x14ac:dyDescent="0.25">
      <c r="A933" s="22"/>
      <c r="B933" s="22"/>
      <c r="C933" s="96" t="s">
        <v>380</v>
      </c>
      <c r="D933" s="55" t="s">
        <v>381</v>
      </c>
      <c r="E933" s="57">
        <f>19</f>
        <v>19</v>
      </c>
      <c r="F933" s="120" t="s">
        <v>19</v>
      </c>
      <c r="G933" s="120" t="s">
        <v>23</v>
      </c>
      <c r="H933" s="69">
        <v>9</v>
      </c>
    </row>
    <row r="934" spans="1:8" x14ac:dyDescent="0.25">
      <c r="A934" s="22"/>
      <c r="B934" s="22"/>
      <c r="C934" s="96" t="s">
        <v>380</v>
      </c>
      <c r="D934" s="55" t="s">
        <v>381</v>
      </c>
      <c r="E934" s="57">
        <f>115</f>
        <v>115</v>
      </c>
      <c r="F934" s="120" t="s">
        <v>19</v>
      </c>
      <c r="G934" s="120" t="s">
        <v>20</v>
      </c>
      <c r="H934" s="69">
        <v>12</v>
      </c>
    </row>
    <row r="935" spans="1:8" x14ac:dyDescent="0.25">
      <c r="A935" s="22"/>
      <c r="B935" s="22"/>
      <c r="C935" s="96" t="s">
        <v>382</v>
      </c>
      <c r="D935" s="55" t="s">
        <v>383</v>
      </c>
      <c r="E935" s="57">
        <v>1</v>
      </c>
      <c r="F935" s="120" t="s">
        <v>34</v>
      </c>
      <c r="G935" s="120" t="s">
        <v>23</v>
      </c>
      <c r="H935" s="69">
        <v>7</v>
      </c>
    </row>
    <row r="936" spans="1:8" x14ac:dyDescent="0.25">
      <c r="A936" s="22"/>
      <c r="B936" s="22"/>
      <c r="C936" s="96" t="s">
        <v>382</v>
      </c>
      <c r="D936" s="55" t="s">
        <v>383</v>
      </c>
      <c r="E936" s="57">
        <v>17</v>
      </c>
      <c r="F936" s="120" t="s">
        <v>19</v>
      </c>
      <c r="G936" s="120" t="s">
        <v>23</v>
      </c>
      <c r="H936" s="69">
        <v>9</v>
      </c>
    </row>
    <row r="937" spans="1:8" x14ac:dyDescent="0.25">
      <c r="A937" s="22"/>
      <c r="B937" s="22"/>
      <c r="C937" s="96" t="s">
        <v>382</v>
      </c>
      <c r="D937" s="55" t="s">
        <v>383</v>
      </c>
      <c r="E937" s="57">
        <v>1</v>
      </c>
      <c r="F937" s="120" t="s">
        <v>34</v>
      </c>
      <c r="G937" s="120" t="s">
        <v>20</v>
      </c>
      <c r="H937" s="69">
        <v>10</v>
      </c>
    </row>
    <row r="938" spans="1:8" x14ac:dyDescent="0.25">
      <c r="A938" s="22"/>
      <c r="B938" s="22"/>
      <c r="C938" s="96" t="s">
        <v>382</v>
      </c>
      <c r="D938" s="55" t="s">
        <v>383</v>
      </c>
      <c r="E938" s="57">
        <v>55</v>
      </c>
      <c r="F938" s="120" t="s">
        <v>19</v>
      </c>
      <c r="G938" s="120" t="s">
        <v>20</v>
      </c>
      <c r="H938" s="69">
        <v>12</v>
      </c>
    </row>
    <row r="939" spans="1:8" x14ac:dyDescent="0.25">
      <c r="A939" s="22"/>
      <c r="B939" s="22"/>
      <c r="C939" s="96" t="s">
        <v>384</v>
      </c>
      <c r="D939" s="55" t="s">
        <v>385</v>
      </c>
      <c r="E939" s="57">
        <f>36</f>
        <v>36</v>
      </c>
      <c r="F939" s="120" t="s">
        <v>19</v>
      </c>
      <c r="G939" s="120" t="s">
        <v>23</v>
      </c>
      <c r="H939" s="69">
        <v>9</v>
      </c>
    </row>
    <row r="940" spans="1:8" x14ac:dyDescent="0.25">
      <c r="A940" s="22"/>
      <c r="B940" s="22"/>
      <c r="C940" s="96" t="s">
        <v>384</v>
      </c>
      <c r="D940" s="55" t="s">
        <v>385</v>
      </c>
      <c r="E940" s="57">
        <f>49</f>
        <v>49</v>
      </c>
      <c r="F940" s="120" t="s">
        <v>19</v>
      </c>
      <c r="G940" s="120" t="s">
        <v>20</v>
      </c>
      <c r="H940" s="69">
        <v>12</v>
      </c>
    </row>
    <row r="941" spans="1:8" x14ac:dyDescent="0.25">
      <c r="A941" s="22"/>
      <c r="B941" s="22"/>
      <c r="C941" s="96" t="s">
        <v>384</v>
      </c>
      <c r="D941" s="55" t="s">
        <v>385</v>
      </c>
      <c r="E941" s="57">
        <v>122</v>
      </c>
      <c r="F941" s="120" t="s">
        <v>19</v>
      </c>
      <c r="G941" s="120" t="s">
        <v>23</v>
      </c>
      <c r="H941" s="69">
        <v>9</v>
      </c>
    </row>
    <row r="942" spans="1:8" x14ac:dyDescent="0.25">
      <c r="A942" s="22"/>
      <c r="B942" s="22"/>
      <c r="C942" s="96" t="s">
        <v>384</v>
      </c>
      <c r="D942" s="55" t="s">
        <v>385</v>
      </c>
      <c r="E942" s="57">
        <v>334</v>
      </c>
      <c r="F942" s="120" t="s">
        <v>19</v>
      </c>
      <c r="G942" s="120" t="s">
        <v>20</v>
      </c>
      <c r="H942" s="69">
        <v>12</v>
      </c>
    </row>
    <row r="943" spans="1:8" x14ac:dyDescent="0.25">
      <c r="A943" s="22"/>
      <c r="B943" s="22"/>
      <c r="C943" s="96" t="s">
        <v>384</v>
      </c>
      <c r="D943" s="55" t="s">
        <v>385</v>
      </c>
      <c r="E943" s="57">
        <v>536</v>
      </c>
      <c r="F943" s="120" t="s">
        <v>19</v>
      </c>
      <c r="G943" s="120" t="s">
        <v>23</v>
      </c>
      <c r="H943" s="69">
        <v>9</v>
      </c>
    </row>
    <row r="944" spans="1:8" x14ac:dyDescent="0.25">
      <c r="A944" s="22"/>
      <c r="B944" s="22"/>
      <c r="C944" s="96" t="s">
        <v>384</v>
      </c>
      <c r="D944" s="55" t="s">
        <v>385</v>
      </c>
      <c r="E944" s="57">
        <v>1123</v>
      </c>
      <c r="F944" s="120" t="s">
        <v>19</v>
      </c>
      <c r="G944" s="120" t="s">
        <v>20</v>
      </c>
      <c r="H944" s="69">
        <v>12</v>
      </c>
    </row>
    <row r="945" spans="1:8" x14ac:dyDescent="0.25">
      <c r="A945" s="22"/>
      <c r="B945" s="22"/>
      <c r="C945" s="96" t="s">
        <v>384</v>
      </c>
      <c r="D945" s="55" t="s">
        <v>385</v>
      </c>
      <c r="E945" s="57">
        <v>2</v>
      </c>
      <c r="F945" s="120" t="s">
        <v>19</v>
      </c>
      <c r="G945" s="120" t="s">
        <v>23</v>
      </c>
      <c r="H945" s="69">
        <v>9</v>
      </c>
    </row>
    <row r="946" spans="1:8" x14ac:dyDescent="0.25">
      <c r="A946" s="22"/>
      <c r="B946" s="22"/>
      <c r="C946" s="96" t="s">
        <v>384</v>
      </c>
      <c r="D946" s="55" t="s">
        <v>385</v>
      </c>
      <c r="E946" s="57">
        <v>2</v>
      </c>
      <c r="F946" s="120" t="s">
        <v>43</v>
      </c>
      <c r="G946" s="120" t="s">
        <v>20</v>
      </c>
      <c r="H946" s="69">
        <v>15</v>
      </c>
    </row>
    <row r="947" spans="1:8" x14ac:dyDescent="0.25">
      <c r="A947" s="22"/>
      <c r="B947" s="22"/>
      <c r="C947" s="96" t="s">
        <v>384</v>
      </c>
      <c r="D947" s="55" t="s">
        <v>385</v>
      </c>
      <c r="E947" s="57">
        <v>12</v>
      </c>
      <c r="F947" s="120" t="s">
        <v>43</v>
      </c>
      <c r="G947" s="120" t="s">
        <v>20</v>
      </c>
      <c r="H947" s="69">
        <v>15</v>
      </c>
    </row>
    <row r="948" spans="1:8" x14ac:dyDescent="0.25">
      <c r="A948" s="22"/>
      <c r="B948" s="22"/>
      <c r="C948" s="96" t="s">
        <v>384</v>
      </c>
      <c r="D948" s="55" t="s">
        <v>385</v>
      </c>
      <c r="E948" s="57">
        <v>2</v>
      </c>
      <c r="F948" s="120" t="s">
        <v>17</v>
      </c>
      <c r="G948" s="120" t="s">
        <v>23</v>
      </c>
      <c r="H948" s="69">
        <v>11</v>
      </c>
    </row>
    <row r="949" spans="1:8" x14ac:dyDescent="0.25">
      <c r="A949" s="22"/>
      <c r="B949" s="22"/>
      <c r="C949" s="96" t="s">
        <v>386</v>
      </c>
      <c r="D949" s="55" t="s">
        <v>387</v>
      </c>
      <c r="E949" s="57">
        <f>335</f>
        <v>335</v>
      </c>
      <c r="F949" s="120" t="s">
        <v>19</v>
      </c>
      <c r="G949" s="120" t="s">
        <v>23</v>
      </c>
      <c r="H949" s="98">
        <v>9</v>
      </c>
    </row>
    <row r="950" spans="1:8" x14ac:dyDescent="0.25">
      <c r="A950" s="22"/>
      <c r="B950" s="22"/>
      <c r="C950" s="96" t="s">
        <v>386</v>
      </c>
      <c r="D950" s="55" t="s">
        <v>387</v>
      </c>
      <c r="E950" s="57">
        <f>997</f>
        <v>997</v>
      </c>
      <c r="F950" s="120" t="s">
        <v>19</v>
      </c>
      <c r="G950" s="120" t="s">
        <v>20</v>
      </c>
      <c r="H950" s="98">
        <v>12</v>
      </c>
    </row>
    <row r="951" spans="1:8" x14ac:dyDescent="0.25">
      <c r="A951" s="22"/>
      <c r="B951" s="22"/>
      <c r="C951" s="96" t="s">
        <v>386</v>
      </c>
      <c r="D951" s="55" t="s">
        <v>387</v>
      </c>
      <c r="E951" s="57">
        <v>8</v>
      </c>
      <c r="F951" s="120" t="s">
        <v>19</v>
      </c>
      <c r="G951" s="120" t="s">
        <v>20</v>
      </c>
      <c r="H951" s="98">
        <v>12</v>
      </c>
    </row>
    <row r="952" spans="1:8" x14ac:dyDescent="0.25">
      <c r="A952" s="22"/>
      <c r="B952" s="22"/>
      <c r="C952" s="96" t="s">
        <v>388</v>
      </c>
      <c r="D952" s="55" t="s">
        <v>389</v>
      </c>
      <c r="E952" s="57">
        <v>1</v>
      </c>
      <c r="F952" s="120" t="s">
        <v>44</v>
      </c>
      <c r="G952" s="120" t="s">
        <v>20</v>
      </c>
      <c r="H952" s="69">
        <v>11</v>
      </c>
    </row>
    <row r="953" spans="1:8" s="1" customFormat="1" x14ac:dyDescent="0.25">
      <c r="A953" s="22"/>
      <c r="B953" s="22"/>
      <c r="C953" s="96" t="s">
        <v>388</v>
      </c>
      <c r="D953" s="55" t="s">
        <v>389</v>
      </c>
      <c r="E953" s="57">
        <v>3</v>
      </c>
      <c r="F953" s="120" t="s">
        <v>19</v>
      </c>
      <c r="G953" s="120" t="s">
        <v>23</v>
      </c>
      <c r="H953" s="69">
        <v>9</v>
      </c>
    </row>
    <row r="954" spans="1:8" s="1" customFormat="1" x14ac:dyDescent="0.25">
      <c r="A954" s="22"/>
      <c r="B954" s="22"/>
      <c r="C954" s="96" t="s">
        <v>388</v>
      </c>
      <c r="D954" s="55" t="s">
        <v>389</v>
      </c>
      <c r="E954" s="57">
        <v>1</v>
      </c>
      <c r="F954" s="120" t="s">
        <v>19</v>
      </c>
      <c r="G954" s="120" t="s">
        <v>20</v>
      </c>
      <c r="H954" s="69">
        <v>12</v>
      </c>
    </row>
    <row r="955" spans="1:8" s="1" customFormat="1" x14ac:dyDescent="0.25">
      <c r="A955" s="22"/>
      <c r="B955" s="22"/>
      <c r="C955" s="96" t="s">
        <v>388</v>
      </c>
      <c r="D955" s="55" t="s">
        <v>389</v>
      </c>
      <c r="E955" s="57">
        <v>4</v>
      </c>
      <c r="F955" s="120" t="s">
        <v>19</v>
      </c>
      <c r="G955" s="120" t="s">
        <v>23</v>
      </c>
      <c r="H955" s="69">
        <v>9</v>
      </c>
    </row>
    <row r="956" spans="1:8" s="1" customFormat="1" x14ac:dyDescent="0.25">
      <c r="A956" s="22"/>
      <c r="B956" s="22"/>
      <c r="C956" s="96" t="s">
        <v>388</v>
      </c>
      <c r="D956" s="55" t="s">
        <v>389</v>
      </c>
      <c r="E956" s="57">
        <v>7</v>
      </c>
      <c r="F956" s="120" t="s">
        <v>19</v>
      </c>
      <c r="G956" s="120" t="s">
        <v>20</v>
      </c>
      <c r="H956" s="69">
        <v>12</v>
      </c>
    </row>
    <row r="957" spans="1:8" s="1" customFormat="1" x14ac:dyDescent="0.25">
      <c r="A957" s="22"/>
      <c r="B957" s="22"/>
      <c r="C957" s="96" t="s">
        <v>388</v>
      </c>
      <c r="D957" s="55" t="s">
        <v>389</v>
      </c>
      <c r="E957" s="57">
        <v>8</v>
      </c>
      <c r="F957" s="120" t="s">
        <v>19</v>
      </c>
      <c r="G957" s="120" t="s">
        <v>23</v>
      </c>
      <c r="H957" s="69">
        <v>9</v>
      </c>
    </row>
    <row r="958" spans="1:8" s="1" customFormat="1" x14ac:dyDescent="0.25">
      <c r="A958" s="22"/>
      <c r="B958" s="22"/>
      <c r="C958" s="96" t="s">
        <v>388</v>
      </c>
      <c r="D958" s="55" t="s">
        <v>389</v>
      </c>
      <c r="E958" s="57">
        <v>7</v>
      </c>
      <c r="F958" s="120" t="s">
        <v>19</v>
      </c>
      <c r="G958" s="120" t="s">
        <v>20</v>
      </c>
      <c r="H958" s="69">
        <v>12</v>
      </c>
    </row>
    <row r="959" spans="1:8" s="1" customFormat="1" x14ac:dyDescent="0.25">
      <c r="A959" s="22"/>
      <c r="B959" s="22"/>
      <c r="C959" s="96" t="s">
        <v>388</v>
      </c>
      <c r="D959" s="55" t="s">
        <v>389</v>
      </c>
      <c r="E959" s="57">
        <v>18</v>
      </c>
      <c r="F959" s="120" t="s">
        <v>19</v>
      </c>
      <c r="G959" s="120" t="s">
        <v>23</v>
      </c>
      <c r="H959" s="69">
        <v>9</v>
      </c>
    </row>
    <row r="960" spans="1:8" s="1" customFormat="1" x14ac:dyDescent="0.25">
      <c r="A960" s="22"/>
      <c r="B960" s="22"/>
      <c r="C960" s="96" t="s">
        <v>388</v>
      </c>
      <c r="D960" s="55" t="s">
        <v>389</v>
      </c>
      <c r="E960" s="57">
        <v>37</v>
      </c>
      <c r="F960" s="120" t="s">
        <v>19</v>
      </c>
      <c r="G960" s="120" t="s">
        <v>20</v>
      </c>
      <c r="H960" s="69">
        <v>12</v>
      </c>
    </row>
    <row r="961" spans="1:8" s="1" customFormat="1" x14ac:dyDescent="0.25">
      <c r="A961" s="22"/>
      <c r="B961" s="22"/>
      <c r="C961" s="96" t="s">
        <v>388</v>
      </c>
      <c r="D961" s="55" t="s">
        <v>389</v>
      </c>
      <c r="E961" s="57">
        <v>243</v>
      </c>
      <c r="F961" s="120" t="s">
        <v>19</v>
      </c>
      <c r="G961" s="120" t="s">
        <v>23</v>
      </c>
      <c r="H961" s="69">
        <v>9</v>
      </c>
    </row>
    <row r="962" spans="1:8" s="1" customFormat="1" x14ac:dyDescent="0.25">
      <c r="A962" s="22"/>
      <c r="B962" s="22"/>
      <c r="C962" s="96" t="s">
        <v>388</v>
      </c>
      <c r="D962" s="55" t="s">
        <v>389</v>
      </c>
      <c r="E962" s="57">
        <v>507</v>
      </c>
      <c r="F962" s="120" t="s">
        <v>19</v>
      </c>
      <c r="G962" s="120" t="s">
        <v>20</v>
      </c>
      <c r="H962" s="69">
        <v>12</v>
      </c>
    </row>
    <row r="963" spans="1:8" s="1" customFormat="1" x14ac:dyDescent="0.25">
      <c r="A963" s="22"/>
      <c r="B963" s="22"/>
      <c r="C963" s="96" t="s">
        <v>388</v>
      </c>
      <c r="D963" s="55" t="s">
        <v>389</v>
      </c>
      <c r="E963" s="57">
        <v>255</v>
      </c>
      <c r="F963" s="120" t="s">
        <v>19</v>
      </c>
      <c r="G963" s="120" t="s">
        <v>23</v>
      </c>
      <c r="H963" s="69">
        <v>9</v>
      </c>
    </row>
    <row r="964" spans="1:8" s="1" customFormat="1" x14ac:dyDescent="0.25">
      <c r="A964" s="22"/>
      <c r="B964" s="22"/>
      <c r="C964" s="96" t="s">
        <v>388</v>
      </c>
      <c r="D964" s="55" t="s">
        <v>389</v>
      </c>
      <c r="E964" s="57">
        <v>732</v>
      </c>
      <c r="F964" s="120" t="s">
        <v>19</v>
      </c>
      <c r="G964" s="120" t="s">
        <v>20</v>
      </c>
      <c r="H964" s="69">
        <v>12</v>
      </c>
    </row>
    <row r="965" spans="1:8" x14ac:dyDescent="0.25">
      <c r="A965" s="22"/>
      <c r="B965" s="22"/>
      <c r="C965" s="96" t="s">
        <v>388</v>
      </c>
      <c r="D965" s="55" t="s">
        <v>389</v>
      </c>
      <c r="E965" s="57">
        <v>1</v>
      </c>
      <c r="F965" s="120" t="s">
        <v>43</v>
      </c>
      <c r="G965" s="120" t="s">
        <v>16</v>
      </c>
      <c r="H965" s="69">
        <v>3</v>
      </c>
    </row>
    <row r="966" spans="1:8" x14ac:dyDescent="0.25">
      <c r="A966" s="22"/>
      <c r="B966" s="22"/>
      <c r="C966" s="96" t="s">
        <v>388</v>
      </c>
      <c r="D966" s="55" t="s">
        <v>389</v>
      </c>
      <c r="E966" s="57">
        <v>1</v>
      </c>
      <c r="F966" s="120" t="s">
        <v>43</v>
      </c>
      <c r="G966" s="120" t="s">
        <v>16</v>
      </c>
      <c r="H966" s="69">
        <v>3</v>
      </c>
    </row>
    <row r="967" spans="1:8" x14ac:dyDescent="0.25">
      <c r="A967" s="22"/>
      <c r="B967" s="22"/>
      <c r="C967" s="96" t="s">
        <v>390</v>
      </c>
      <c r="D967" s="55" t="s">
        <v>391</v>
      </c>
      <c r="E967" s="57">
        <f>868</f>
        <v>868</v>
      </c>
      <c r="F967" s="120" t="s">
        <v>19</v>
      </c>
      <c r="G967" s="120" t="s">
        <v>23</v>
      </c>
      <c r="H967" s="98">
        <v>9</v>
      </c>
    </row>
    <row r="968" spans="1:8" x14ac:dyDescent="0.25">
      <c r="A968" s="22"/>
      <c r="B968" s="22"/>
      <c r="C968" s="96" t="s">
        <v>390</v>
      </c>
      <c r="D968" s="55" t="s">
        <v>391</v>
      </c>
      <c r="E968" s="57">
        <v>1509</v>
      </c>
      <c r="F968" s="120" t="s">
        <v>19</v>
      </c>
      <c r="G968" s="120" t="s">
        <v>20</v>
      </c>
      <c r="H968" s="98">
        <v>12</v>
      </c>
    </row>
    <row r="969" spans="1:8" x14ac:dyDescent="0.25">
      <c r="A969" s="22"/>
      <c r="B969" s="22"/>
      <c r="C969" s="96" t="s">
        <v>390</v>
      </c>
      <c r="D969" s="55" t="s">
        <v>391</v>
      </c>
      <c r="E969" s="57">
        <v>12</v>
      </c>
      <c r="F969" s="120" t="s">
        <v>19</v>
      </c>
      <c r="G969" s="120" t="s">
        <v>23</v>
      </c>
      <c r="H969" s="98">
        <v>9</v>
      </c>
    </row>
    <row r="970" spans="1:8" x14ac:dyDescent="0.25">
      <c r="A970" s="22"/>
      <c r="B970" s="22"/>
      <c r="C970" s="96" t="s">
        <v>390</v>
      </c>
      <c r="D970" s="55" t="s">
        <v>391</v>
      </c>
      <c r="E970" s="57">
        <v>38</v>
      </c>
      <c r="F970" s="120" t="s">
        <v>19</v>
      </c>
      <c r="G970" s="120" t="s">
        <v>20</v>
      </c>
      <c r="H970" s="98">
        <v>12</v>
      </c>
    </row>
    <row r="971" spans="1:8" x14ac:dyDescent="0.25">
      <c r="A971" s="22"/>
      <c r="B971" s="22"/>
      <c r="C971" s="96" t="s">
        <v>390</v>
      </c>
      <c r="D971" s="55" t="s">
        <v>391</v>
      </c>
      <c r="E971" s="57">
        <v>61</v>
      </c>
      <c r="F971" s="120" t="s">
        <v>19</v>
      </c>
      <c r="G971" s="120" t="s">
        <v>20</v>
      </c>
      <c r="H971" s="98">
        <v>12</v>
      </c>
    </row>
    <row r="972" spans="1:8" x14ac:dyDescent="0.25">
      <c r="A972" s="22"/>
      <c r="B972" s="22"/>
      <c r="C972" s="96" t="s">
        <v>390</v>
      </c>
      <c r="D972" s="55" t="s">
        <v>391</v>
      </c>
      <c r="E972" s="57">
        <v>19</v>
      </c>
      <c r="F972" s="120" t="s">
        <v>19</v>
      </c>
      <c r="G972" s="120" t="s">
        <v>20</v>
      </c>
      <c r="H972" s="98">
        <v>12</v>
      </c>
    </row>
    <row r="973" spans="1:8" x14ac:dyDescent="0.25">
      <c r="A973" s="22"/>
      <c r="B973" s="22"/>
      <c r="C973" s="96" t="s">
        <v>392</v>
      </c>
      <c r="D973" s="55" t="s">
        <v>393</v>
      </c>
      <c r="E973" s="57">
        <v>73</v>
      </c>
      <c r="F973" s="120" t="s">
        <v>31</v>
      </c>
      <c r="G973" s="120" t="s">
        <v>23</v>
      </c>
      <c r="H973" s="98">
        <v>5</v>
      </c>
    </row>
    <row r="974" spans="1:8" x14ac:dyDescent="0.25">
      <c r="A974" s="22"/>
      <c r="B974" s="22"/>
      <c r="C974" s="96" t="s">
        <v>392</v>
      </c>
      <c r="D974" s="55" t="s">
        <v>393</v>
      </c>
      <c r="E974" s="57">
        <v>99</v>
      </c>
      <c r="F974" s="120" t="s">
        <v>31</v>
      </c>
      <c r="G974" s="120" t="s">
        <v>20</v>
      </c>
      <c r="H974" s="98">
        <v>8</v>
      </c>
    </row>
    <row r="975" spans="1:8" s="1" customFormat="1" x14ac:dyDescent="0.25">
      <c r="A975" s="22"/>
      <c r="B975" s="22"/>
      <c r="C975" s="96" t="s">
        <v>392</v>
      </c>
      <c r="D975" s="55" t="s">
        <v>393</v>
      </c>
      <c r="E975" s="57">
        <v>8</v>
      </c>
      <c r="F975" s="120" t="s">
        <v>43</v>
      </c>
      <c r="G975" s="120" t="s">
        <v>16</v>
      </c>
      <c r="H975" s="98">
        <v>3</v>
      </c>
    </row>
    <row r="976" spans="1:8" x14ac:dyDescent="0.25">
      <c r="A976" s="22"/>
      <c r="B976" s="22"/>
      <c r="C976" s="96" t="s">
        <v>392</v>
      </c>
      <c r="D976" s="55" t="s">
        <v>393</v>
      </c>
      <c r="E976" s="57">
        <v>550</v>
      </c>
      <c r="F976" s="120" t="s">
        <v>19</v>
      </c>
      <c r="G976" s="120" t="s">
        <v>23</v>
      </c>
      <c r="H976" s="98">
        <v>9</v>
      </c>
    </row>
    <row r="977" spans="1:8" x14ac:dyDescent="0.25">
      <c r="A977" s="22"/>
      <c r="B977" s="22"/>
      <c r="C977" s="96" t="s">
        <v>392</v>
      </c>
      <c r="D977" s="55" t="s">
        <v>393</v>
      </c>
      <c r="E977" s="57">
        <v>1261</v>
      </c>
      <c r="F977" s="120" t="s">
        <v>19</v>
      </c>
      <c r="G977" s="120" t="s">
        <v>20</v>
      </c>
      <c r="H977" s="98">
        <v>12</v>
      </c>
    </row>
    <row r="978" spans="1:8" x14ac:dyDescent="0.25">
      <c r="A978" s="22"/>
      <c r="B978" s="22"/>
      <c r="C978" s="96" t="s">
        <v>392</v>
      </c>
      <c r="D978" s="55" t="s">
        <v>393</v>
      </c>
      <c r="E978" s="57">
        <v>19</v>
      </c>
      <c r="F978" s="120" t="s">
        <v>71</v>
      </c>
      <c r="G978" s="120" t="s">
        <v>16</v>
      </c>
      <c r="H978" s="98">
        <v>6</v>
      </c>
    </row>
    <row r="979" spans="1:8" x14ac:dyDescent="0.25">
      <c r="A979" s="22"/>
      <c r="B979" s="22"/>
      <c r="C979" s="96" t="s">
        <v>392</v>
      </c>
      <c r="D979" s="55" t="s">
        <v>393</v>
      </c>
      <c r="E979" s="57">
        <v>3</v>
      </c>
      <c r="F979" s="120" t="s">
        <v>15</v>
      </c>
      <c r="G979" s="120" t="s">
        <v>42</v>
      </c>
      <c r="H979" s="98">
        <v>9</v>
      </c>
    </row>
    <row r="980" spans="1:8" s="1" customFormat="1" x14ac:dyDescent="0.25">
      <c r="A980" s="22"/>
      <c r="B980" s="22"/>
      <c r="C980" s="96" t="s">
        <v>392</v>
      </c>
      <c r="D980" s="55" t="s">
        <v>393</v>
      </c>
      <c r="E980" s="57">
        <v>27</v>
      </c>
      <c r="F980" s="120" t="s">
        <v>15</v>
      </c>
      <c r="G980" s="120" t="s">
        <v>16</v>
      </c>
      <c r="H980" s="98">
        <v>12</v>
      </c>
    </row>
    <row r="981" spans="1:8" x14ac:dyDescent="0.25">
      <c r="A981" s="34" t="s">
        <v>394</v>
      </c>
      <c r="B981" s="35"/>
      <c r="C981" s="35"/>
      <c r="D981" s="36"/>
      <c r="E981" s="37"/>
      <c r="F981" s="37"/>
      <c r="G981" s="37"/>
      <c r="H981" s="37"/>
    </row>
    <row r="982" spans="1:8" x14ac:dyDescent="0.25">
      <c r="A982" s="22"/>
      <c r="B982" s="22"/>
      <c r="C982" s="24" t="s">
        <v>395</v>
      </c>
      <c r="D982" s="42" t="s">
        <v>396</v>
      </c>
      <c r="E982" s="121">
        <v>370</v>
      </c>
      <c r="F982" s="120" t="s">
        <v>19</v>
      </c>
      <c r="G982" s="120" t="s">
        <v>23</v>
      </c>
      <c r="H982" s="98">
        <v>9</v>
      </c>
    </row>
    <row r="983" spans="1:8" x14ac:dyDescent="0.25">
      <c r="A983" s="22"/>
      <c r="B983" s="22"/>
      <c r="C983" s="24" t="s">
        <v>395</v>
      </c>
      <c r="D983" s="42" t="s">
        <v>396</v>
      </c>
      <c r="E983" s="121">
        <v>954</v>
      </c>
      <c r="F983" s="120" t="s">
        <v>19</v>
      </c>
      <c r="G983" s="120" t="s">
        <v>20</v>
      </c>
      <c r="H983" s="98">
        <v>12</v>
      </c>
    </row>
    <row r="984" spans="1:8" x14ac:dyDescent="0.25">
      <c r="A984" s="22"/>
      <c r="B984" s="22"/>
      <c r="C984" s="24" t="s">
        <v>395</v>
      </c>
      <c r="D984" s="42" t="s">
        <v>396</v>
      </c>
      <c r="E984" s="121">
        <v>19</v>
      </c>
      <c r="F984" s="120" t="s">
        <v>19</v>
      </c>
      <c r="G984" s="120" t="s">
        <v>23</v>
      </c>
      <c r="H984" s="98">
        <v>9</v>
      </c>
    </row>
    <row r="985" spans="1:8" x14ac:dyDescent="0.25">
      <c r="A985" s="22"/>
      <c r="B985" s="22"/>
      <c r="C985" s="24" t="s">
        <v>395</v>
      </c>
      <c r="D985" s="42" t="s">
        <v>396</v>
      </c>
      <c r="E985" s="121">
        <v>98</v>
      </c>
      <c r="F985" s="120" t="s">
        <v>19</v>
      </c>
      <c r="G985" s="120" t="s">
        <v>20</v>
      </c>
      <c r="H985" s="98">
        <v>12</v>
      </c>
    </row>
    <row r="986" spans="1:8" x14ac:dyDescent="0.25">
      <c r="A986" s="22"/>
      <c r="B986" s="22"/>
      <c r="C986" s="24" t="s">
        <v>395</v>
      </c>
      <c r="D986" s="42" t="s">
        <v>396</v>
      </c>
      <c r="E986" s="121">
        <v>15</v>
      </c>
      <c r="F986" s="120" t="s">
        <v>19</v>
      </c>
      <c r="G986" s="120" t="s">
        <v>20</v>
      </c>
      <c r="H986" s="98">
        <v>12</v>
      </c>
    </row>
    <row r="987" spans="1:8" s="1" customFormat="1" x14ac:dyDescent="0.25">
      <c r="A987" s="22"/>
      <c r="B987" s="22"/>
      <c r="C987" s="24" t="s">
        <v>395</v>
      </c>
      <c r="D987" s="42" t="s">
        <v>396</v>
      </c>
      <c r="E987" s="121">
        <v>9</v>
      </c>
      <c r="F987" s="120" t="s">
        <v>19</v>
      </c>
      <c r="G987" s="120" t="s">
        <v>23</v>
      </c>
      <c r="H987" s="98">
        <v>9</v>
      </c>
    </row>
    <row r="988" spans="1:8" s="1" customFormat="1" x14ac:dyDescent="0.25">
      <c r="A988" s="22"/>
      <c r="B988" s="22"/>
      <c r="C988" s="24" t="s">
        <v>395</v>
      </c>
      <c r="D988" s="42" t="s">
        <v>396</v>
      </c>
      <c r="E988" s="121">
        <v>4</v>
      </c>
      <c r="F988" s="120" t="s">
        <v>34</v>
      </c>
      <c r="G988" s="120" t="s">
        <v>20</v>
      </c>
      <c r="H988" s="98">
        <v>10</v>
      </c>
    </row>
    <row r="989" spans="1:8" s="1" customFormat="1" x14ac:dyDescent="0.25">
      <c r="A989" s="22"/>
      <c r="B989" s="22"/>
      <c r="C989" s="24" t="s">
        <v>395</v>
      </c>
      <c r="D989" s="42" t="s">
        <v>396</v>
      </c>
      <c r="E989" s="121">
        <v>1</v>
      </c>
      <c r="F989" s="120" t="s">
        <v>34</v>
      </c>
      <c r="G989" s="120" t="s">
        <v>23</v>
      </c>
      <c r="H989" s="98">
        <v>7</v>
      </c>
    </row>
    <row r="990" spans="1:8" x14ac:dyDescent="0.25">
      <c r="A990" s="22"/>
      <c r="B990" s="22"/>
      <c r="C990" s="24" t="s">
        <v>397</v>
      </c>
      <c r="D990" s="42" t="s">
        <v>398</v>
      </c>
      <c r="E990" s="121">
        <v>799</v>
      </c>
      <c r="F990" s="120" t="s">
        <v>19</v>
      </c>
      <c r="G990" s="120" t="s">
        <v>20</v>
      </c>
      <c r="H990" s="98">
        <v>12</v>
      </c>
    </row>
    <row r="991" spans="1:8" x14ac:dyDescent="0.25">
      <c r="A991" s="22"/>
      <c r="B991" s="22"/>
      <c r="C991" s="24" t="s">
        <v>397</v>
      </c>
      <c r="D991" s="42" t="s">
        <v>398</v>
      </c>
      <c r="E991" s="121">
        <v>6</v>
      </c>
      <c r="F991" s="120" t="s">
        <v>19</v>
      </c>
      <c r="G991" s="120" t="s">
        <v>30</v>
      </c>
      <c r="H991" s="24">
        <v>11</v>
      </c>
    </row>
    <row r="992" spans="1:8" x14ac:dyDescent="0.25">
      <c r="A992" s="22"/>
      <c r="B992" s="22"/>
      <c r="C992" s="24" t="s">
        <v>397</v>
      </c>
      <c r="D992" s="42" t="s">
        <v>398</v>
      </c>
      <c r="E992" s="121">
        <v>316</v>
      </c>
      <c r="F992" s="120" t="s">
        <v>19</v>
      </c>
      <c r="G992" s="120" t="s">
        <v>23</v>
      </c>
      <c r="H992" s="24">
        <v>9</v>
      </c>
    </row>
    <row r="993" spans="1:8" x14ac:dyDescent="0.25">
      <c r="A993" s="22"/>
      <c r="B993" s="22"/>
      <c r="C993" s="24" t="s">
        <v>397</v>
      </c>
      <c r="D993" s="42" t="s">
        <v>398</v>
      </c>
      <c r="E993" s="121">
        <v>3</v>
      </c>
      <c r="F993" s="120" t="s">
        <v>19</v>
      </c>
      <c r="G993" s="120" t="s">
        <v>93</v>
      </c>
      <c r="H993" s="24">
        <v>8</v>
      </c>
    </row>
    <row r="994" spans="1:8" x14ac:dyDescent="0.25">
      <c r="A994" s="22"/>
      <c r="B994" s="22"/>
      <c r="C994" s="24" t="s">
        <v>399</v>
      </c>
      <c r="D994" s="42" t="s">
        <v>400</v>
      </c>
      <c r="E994" s="121">
        <v>1301</v>
      </c>
      <c r="F994" s="120" t="s">
        <v>19</v>
      </c>
      <c r="G994" s="120" t="s">
        <v>20</v>
      </c>
      <c r="H994" s="98">
        <v>12</v>
      </c>
    </row>
    <row r="995" spans="1:8" s="1" customFormat="1" x14ac:dyDescent="0.25">
      <c r="A995" s="22"/>
      <c r="B995" s="22"/>
      <c r="C995" s="24" t="s">
        <v>399</v>
      </c>
      <c r="D995" s="42" t="s">
        <v>400</v>
      </c>
      <c r="E995" s="121">
        <v>536</v>
      </c>
      <c r="F995" s="120" t="s">
        <v>19</v>
      </c>
      <c r="G995" s="120" t="s">
        <v>23</v>
      </c>
      <c r="H995" s="98">
        <v>9</v>
      </c>
    </row>
    <row r="996" spans="1:8" s="1" customFormat="1" x14ac:dyDescent="0.25">
      <c r="A996" s="22"/>
      <c r="B996" s="22"/>
      <c r="C996" s="24" t="s">
        <v>401</v>
      </c>
      <c r="D996" s="42" t="s">
        <v>402</v>
      </c>
      <c r="E996" s="121">
        <v>419</v>
      </c>
      <c r="F996" s="120" t="s">
        <v>19</v>
      </c>
      <c r="G996" s="120" t="s">
        <v>20</v>
      </c>
      <c r="H996" s="98">
        <v>12</v>
      </c>
    </row>
    <row r="997" spans="1:8" x14ac:dyDescent="0.25">
      <c r="A997" s="34" t="s">
        <v>403</v>
      </c>
      <c r="B997" s="35"/>
      <c r="C997" s="35"/>
      <c r="D997" s="36"/>
      <c r="E997" s="37"/>
      <c r="F997" s="37"/>
      <c r="G997" s="37"/>
      <c r="H997" s="37"/>
    </row>
    <row r="998" spans="1:8" s="1" customFormat="1" x14ac:dyDescent="0.25">
      <c r="A998" s="22"/>
      <c r="B998" s="22"/>
      <c r="C998" s="100" t="s">
        <v>404</v>
      </c>
      <c r="D998" s="55" t="s">
        <v>405</v>
      </c>
      <c r="E998" s="122">
        <v>1</v>
      </c>
      <c r="F998" s="123" t="s">
        <v>41</v>
      </c>
      <c r="G998" s="123" t="s">
        <v>17</v>
      </c>
      <c r="H998" s="55">
        <v>6</v>
      </c>
    </row>
    <row r="999" spans="1:8" s="1" customFormat="1" x14ac:dyDescent="0.25">
      <c r="A999" s="22"/>
      <c r="B999" s="22"/>
      <c r="C999" s="100" t="s">
        <v>404</v>
      </c>
      <c r="D999" s="55" t="s">
        <v>405</v>
      </c>
      <c r="E999" s="122">
        <v>49</v>
      </c>
      <c r="F999" s="123" t="s">
        <v>17</v>
      </c>
      <c r="G999" s="123" t="s">
        <v>18</v>
      </c>
      <c r="H999" s="55">
        <v>12</v>
      </c>
    </row>
    <row r="1000" spans="1:8" s="1" customFormat="1" x14ac:dyDescent="0.25">
      <c r="A1000" s="22"/>
      <c r="B1000" s="22"/>
      <c r="C1000" s="100" t="s">
        <v>404</v>
      </c>
      <c r="D1000" s="55" t="s">
        <v>405</v>
      </c>
      <c r="E1000" s="122">
        <v>80</v>
      </c>
      <c r="F1000" s="104" t="s">
        <v>19</v>
      </c>
      <c r="G1000" s="104" t="s">
        <v>20</v>
      </c>
      <c r="H1000" s="101">
        <v>12</v>
      </c>
    </row>
    <row r="1001" spans="1:8" s="1" customFormat="1" x14ac:dyDescent="0.25">
      <c r="A1001" s="22"/>
      <c r="B1001" s="22"/>
      <c r="C1001" s="100" t="s">
        <v>406</v>
      </c>
      <c r="D1001" s="22" t="s">
        <v>407</v>
      </c>
      <c r="E1001" s="124">
        <v>1145</v>
      </c>
      <c r="F1001" s="123" t="s">
        <v>15</v>
      </c>
      <c r="G1001" s="123" t="s">
        <v>16</v>
      </c>
      <c r="H1001" s="55">
        <v>12</v>
      </c>
    </row>
    <row r="1002" spans="1:8" s="1" customFormat="1" x14ac:dyDescent="0.25">
      <c r="A1002" s="22"/>
      <c r="B1002" s="22"/>
      <c r="C1002" s="100" t="s">
        <v>406</v>
      </c>
      <c r="D1002" s="22" t="s">
        <v>407</v>
      </c>
      <c r="E1002" s="124">
        <v>35</v>
      </c>
      <c r="F1002" s="123" t="s">
        <v>15</v>
      </c>
      <c r="G1002" s="123" t="s">
        <v>16</v>
      </c>
      <c r="H1002" s="55">
        <v>12</v>
      </c>
    </row>
    <row r="1003" spans="1:8" s="1" customFormat="1" x14ac:dyDescent="0.25">
      <c r="A1003" s="22"/>
      <c r="B1003" s="22"/>
      <c r="C1003" s="100" t="s">
        <v>406</v>
      </c>
      <c r="D1003" s="22" t="s">
        <v>407</v>
      </c>
      <c r="E1003" s="124">
        <v>7</v>
      </c>
      <c r="F1003" s="123" t="s">
        <v>15</v>
      </c>
      <c r="G1003" s="123" t="s">
        <v>16</v>
      </c>
      <c r="H1003" s="55">
        <v>12</v>
      </c>
    </row>
    <row r="1004" spans="1:8" s="1" customFormat="1" x14ac:dyDescent="0.25">
      <c r="A1004" s="22"/>
      <c r="B1004" s="22"/>
      <c r="C1004" s="100" t="s">
        <v>406</v>
      </c>
      <c r="D1004" s="22" t="s">
        <v>407</v>
      </c>
      <c r="E1004" s="124">
        <v>589</v>
      </c>
      <c r="F1004" s="123" t="s">
        <v>15</v>
      </c>
      <c r="G1004" s="123" t="s">
        <v>42</v>
      </c>
      <c r="H1004" s="22">
        <v>9</v>
      </c>
    </row>
    <row r="1005" spans="1:8" s="1" customFormat="1" x14ac:dyDescent="0.25">
      <c r="A1005" s="22"/>
      <c r="B1005" s="22"/>
      <c r="C1005" s="100" t="s">
        <v>406</v>
      </c>
      <c r="D1005" s="22" t="s">
        <v>407</v>
      </c>
      <c r="E1005" s="124">
        <v>66</v>
      </c>
      <c r="F1005" s="123" t="s">
        <v>15</v>
      </c>
      <c r="G1005" s="123" t="s">
        <v>42</v>
      </c>
      <c r="H1005" s="22">
        <v>9</v>
      </c>
    </row>
    <row r="1006" spans="1:8" s="1" customFormat="1" x14ac:dyDescent="0.25">
      <c r="A1006" s="22"/>
      <c r="B1006" s="22"/>
      <c r="C1006" s="100" t="s">
        <v>406</v>
      </c>
      <c r="D1006" s="22" t="s">
        <v>407</v>
      </c>
      <c r="E1006" s="124">
        <v>62</v>
      </c>
      <c r="F1006" s="123" t="s">
        <v>15</v>
      </c>
      <c r="G1006" s="123" t="s">
        <v>42</v>
      </c>
      <c r="H1006" s="22">
        <v>9</v>
      </c>
    </row>
    <row r="1007" spans="1:8" s="1" customFormat="1" x14ac:dyDescent="0.25">
      <c r="A1007" s="22"/>
      <c r="B1007" s="22"/>
      <c r="C1007" s="100" t="s">
        <v>406</v>
      </c>
      <c r="D1007" s="22" t="s">
        <v>407</v>
      </c>
      <c r="E1007" s="124">
        <v>1</v>
      </c>
      <c r="F1007" s="123" t="s">
        <v>15</v>
      </c>
      <c r="G1007" s="123" t="s">
        <v>42</v>
      </c>
      <c r="H1007" s="22">
        <v>9</v>
      </c>
    </row>
    <row r="1008" spans="1:8" s="1" customFormat="1" x14ac:dyDescent="0.25">
      <c r="A1008" s="22"/>
      <c r="B1008" s="22"/>
      <c r="C1008" s="100" t="s">
        <v>406</v>
      </c>
      <c r="D1008" s="22" t="s">
        <v>407</v>
      </c>
      <c r="E1008" s="124">
        <v>1334</v>
      </c>
      <c r="F1008" s="104" t="s">
        <v>19</v>
      </c>
      <c r="G1008" s="104" t="s">
        <v>20</v>
      </c>
      <c r="H1008" s="101">
        <v>12</v>
      </c>
    </row>
    <row r="1009" spans="1:8" s="1" customFormat="1" x14ac:dyDescent="0.25">
      <c r="A1009" s="22"/>
      <c r="B1009" s="22"/>
      <c r="C1009" s="100" t="s">
        <v>406</v>
      </c>
      <c r="D1009" s="22" t="s">
        <v>407</v>
      </c>
      <c r="E1009" s="124">
        <v>601</v>
      </c>
      <c r="F1009" s="104" t="s">
        <v>19</v>
      </c>
      <c r="G1009" s="104" t="s">
        <v>23</v>
      </c>
      <c r="H1009" s="101">
        <v>9</v>
      </c>
    </row>
    <row r="1010" spans="1:8" s="1" customFormat="1" x14ac:dyDescent="0.25">
      <c r="A1010" s="22"/>
      <c r="B1010" s="22"/>
      <c r="C1010" s="100" t="s">
        <v>408</v>
      </c>
      <c r="D1010" s="22" t="s">
        <v>409</v>
      </c>
      <c r="E1010" s="124">
        <v>1607</v>
      </c>
      <c r="F1010" s="123" t="s">
        <v>15</v>
      </c>
      <c r="G1010" s="123" t="s">
        <v>16</v>
      </c>
      <c r="H1010" s="55">
        <v>12</v>
      </c>
    </row>
    <row r="1011" spans="1:8" s="1" customFormat="1" x14ac:dyDescent="0.25">
      <c r="A1011" s="22"/>
      <c r="B1011" s="22"/>
      <c r="C1011" s="100" t="s">
        <v>408</v>
      </c>
      <c r="D1011" s="22" t="s">
        <v>409</v>
      </c>
      <c r="E1011" s="124">
        <v>8</v>
      </c>
      <c r="F1011" s="123" t="s">
        <v>15</v>
      </c>
      <c r="G1011" s="123" t="s">
        <v>16</v>
      </c>
      <c r="H1011" s="55">
        <v>12</v>
      </c>
    </row>
    <row r="1012" spans="1:8" s="1" customFormat="1" x14ac:dyDescent="0.25">
      <c r="A1012" s="22"/>
      <c r="B1012" s="22"/>
      <c r="C1012" s="100" t="s">
        <v>408</v>
      </c>
      <c r="D1012" s="22" t="s">
        <v>409</v>
      </c>
      <c r="E1012" s="124">
        <v>1</v>
      </c>
      <c r="F1012" s="123" t="s">
        <v>15</v>
      </c>
      <c r="G1012" s="123" t="s">
        <v>42</v>
      </c>
      <c r="H1012" s="55">
        <v>9</v>
      </c>
    </row>
    <row r="1013" spans="1:8" s="1" customFormat="1" x14ac:dyDescent="0.25">
      <c r="A1013" s="22"/>
      <c r="B1013" s="22"/>
      <c r="C1013" s="100" t="s">
        <v>408</v>
      </c>
      <c r="D1013" s="22" t="s">
        <v>409</v>
      </c>
      <c r="E1013" s="124">
        <v>8</v>
      </c>
      <c r="F1013" s="123" t="s">
        <v>15</v>
      </c>
      <c r="G1013" s="123" t="s">
        <v>16</v>
      </c>
      <c r="H1013" s="55">
        <v>12</v>
      </c>
    </row>
    <row r="1014" spans="1:8" s="1" customFormat="1" x14ac:dyDescent="0.25">
      <c r="A1014" s="22"/>
      <c r="B1014" s="22"/>
      <c r="C1014" s="100" t="s">
        <v>408</v>
      </c>
      <c r="D1014" s="22" t="s">
        <v>409</v>
      </c>
      <c r="E1014" s="124">
        <v>15</v>
      </c>
      <c r="F1014" s="123" t="s">
        <v>15</v>
      </c>
      <c r="G1014" s="123" t="s">
        <v>42</v>
      </c>
      <c r="H1014" s="55">
        <v>9</v>
      </c>
    </row>
    <row r="1015" spans="1:8" s="1" customFormat="1" x14ac:dyDescent="0.25">
      <c r="A1015" s="22"/>
      <c r="B1015" s="22"/>
      <c r="C1015" s="100" t="s">
        <v>408</v>
      </c>
      <c r="D1015" s="22" t="s">
        <v>409</v>
      </c>
      <c r="E1015" s="124">
        <v>3</v>
      </c>
      <c r="F1015" s="123" t="s">
        <v>15</v>
      </c>
      <c r="G1015" s="123" t="s">
        <v>16</v>
      </c>
      <c r="H1015" s="55">
        <v>12</v>
      </c>
    </row>
    <row r="1016" spans="1:8" s="1" customFormat="1" x14ac:dyDescent="0.25">
      <c r="A1016" s="22"/>
      <c r="B1016" s="22"/>
      <c r="C1016" s="100" t="s">
        <v>408</v>
      </c>
      <c r="D1016" s="22" t="s">
        <v>409</v>
      </c>
      <c r="E1016" s="124">
        <v>8</v>
      </c>
      <c r="F1016" s="123" t="s">
        <v>15</v>
      </c>
      <c r="G1016" s="123" t="s">
        <v>42</v>
      </c>
      <c r="H1016" s="55">
        <v>9</v>
      </c>
    </row>
    <row r="1017" spans="1:8" s="1" customFormat="1" x14ac:dyDescent="0.25">
      <c r="A1017" s="22"/>
      <c r="B1017" s="22"/>
      <c r="C1017" s="100" t="s">
        <v>408</v>
      </c>
      <c r="D1017" s="22" t="s">
        <v>409</v>
      </c>
      <c r="E1017" s="124">
        <v>1</v>
      </c>
      <c r="F1017" s="123" t="s">
        <v>15</v>
      </c>
      <c r="G1017" s="123" t="s">
        <v>16</v>
      </c>
      <c r="H1017" s="55">
        <v>12</v>
      </c>
    </row>
    <row r="1018" spans="1:8" s="1" customFormat="1" x14ac:dyDescent="0.25">
      <c r="A1018" s="22"/>
      <c r="B1018" s="22"/>
      <c r="C1018" s="100" t="s">
        <v>408</v>
      </c>
      <c r="D1018" s="22" t="s">
        <v>409</v>
      </c>
      <c r="E1018" s="124">
        <v>799</v>
      </c>
      <c r="F1018" s="123" t="s">
        <v>15</v>
      </c>
      <c r="G1018" s="123" t="s">
        <v>42</v>
      </c>
      <c r="H1018" s="55">
        <v>9</v>
      </c>
    </row>
    <row r="1019" spans="1:8" s="1" customFormat="1" x14ac:dyDescent="0.25">
      <c r="A1019" s="22"/>
      <c r="B1019" s="22"/>
      <c r="C1019" s="100" t="s">
        <v>408</v>
      </c>
      <c r="D1019" s="22" t="s">
        <v>409</v>
      </c>
      <c r="E1019" s="124">
        <v>2</v>
      </c>
      <c r="F1019" s="123" t="s">
        <v>89</v>
      </c>
      <c r="G1019" s="125" t="s">
        <v>42</v>
      </c>
      <c r="H1019" s="22">
        <v>6</v>
      </c>
    </row>
    <row r="1020" spans="1:8" s="1" customFormat="1" x14ac:dyDescent="0.25">
      <c r="A1020" s="22"/>
      <c r="B1020" s="22"/>
      <c r="C1020" s="100" t="s">
        <v>408</v>
      </c>
      <c r="D1020" s="22" t="s">
        <v>409</v>
      </c>
      <c r="E1020" s="124">
        <v>4</v>
      </c>
      <c r="F1020" s="123" t="s">
        <v>89</v>
      </c>
      <c r="G1020" s="125" t="s">
        <v>42</v>
      </c>
      <c r="H1020" s="22">
        <v>6</v>
      </c>
    </row>
    <row r="1021" spans="1:8" s="1" customFormat="1" x14ac:dyDescent="0.25">
      <c r="A1021" s="22"/>
      <c r="B1021" s="22"/>
      <c r="C1021" s="100" t="s">
        <v>408</v>
      </c>
      <c r="D1021" s="22" t="s">
        <v>409</v>
      </c>
      <c r="E1021" s="124">
        <v>10</v>
      </c>
      <c r="F1021" s="123" t="s">
        <v>89</v>
      </c>
      <c r="G1021" s="123" t="s">
        <v>16</v>
      </c>
      <c r="H1021" s="22">
        <v>9</v>
      </c>
    </row>
    <row r="1022" spans="1:8" s="1" customFormat="1" x14ac:dyDescent="0.25">
      <c r="A1022" s="22"/>
      <c r="B1022" s="22"/>
      <c r="C1022" s="100" t="s">
        <v>408</v>
      </c>
      <c r="D1022" s="22" t="s">
        <v>409</v>
      </c>
      <c r="E1022" s="124">
        <v>6</v>
      </c>
      <c r="F1022" s="123" t="s">
        <v>90</v>
      </c>
      <c r="G1022" s="125" t="s">
        <v>16</v>
      </c>
      <c r="H1022" s="22">
        <v>8</v>
      </c>
    </row>
    <row r="1023" spans="1:8" s="1" customFormat="1" x14ac:dyDescent="0.25">
      <c r="A1023" s="22"/>
      <c r="B1023" s="22"/>
      <c r="C1023" s="100" t="s">
        <v>408</v>
      </c>
      <c r="D1023" s="22" t="s">
        <v>409</v>
      </c>
      <c r="E1023" s="124">
        <v>1</v>
      </c>
      <c r="F1023" s="123" t="s">
        <v>90</v>
      </c>
      <c r="G1023" s="125" t="s">
        <v>42</v>
      </c>
      <c r="H1023" s="22">
        <v>5</v>
      </c>
    </row>
    <row r="1024" spans="1:8" s="1" customFormat="1" x14ac:dyDescent="0.25">
      <c r="A1024" s="22"/>
      <c r="B1024" s="22"/>
      <c r="C1024" s="100" t="s">
        <v>408</v>
      </c>
      <c r="D1024" s="22" t="s">
        <v>409</v>
      </c>
      <c r="E1024" s="124">
        <v>1</v>
      </c>
      <c r="F1024" s="123" t="s">
        <v>90</v>
      </c>
      <c r="G1024" s="125" t="s">
        <v>42</v>
      </c>
      <c r="H1024" s="22">
        <v>5</v>
      </c>
    </row>
    <row r="1025" spans="1:8" s="1" customFormat="1" x14ac:dyDescent="0.25">
      <c r="A1025" s="22"/>
      <c r="B1025" s="22"/>
      <c r="C1025" s="100" t="s">
        <v>408</v>
      </c>
      <c r="D1025" s="22" t="s">
        <v>409</v>
      </c>
      <c r="E1025" s="124">
        <v>1</v>
      </c>
      <c r="F1025" s="123" t="s">
        <v>41</v>
      </c>
      <c r="G1025" s="125" t="s">
        <v>16</v>
      </c>
      <c r="H1025" s="22">
        <v>7</v>
      </c>
    </row>
    <row r="1026" spans="1:8" s="1" customFormat="1" x14ac:dyDescent="0.25">
      <c r="A1026" s="22"/>
      <c r="B1026" s="22"/>
      <c r="C1026" s="100" t="s">
        <v>408</v>
      </c>
      <c r="D1026" s="22" t="s">
        <v>409</v>
      </c>
      <c r="E1026" s="124">
        <v>1</v>
      </c>
      <c r="F1026" s="123" t="s">
        <v>41</v>
      </c>
      <c r="G1026" s="125" t="s">
        <v>16</v>
      </c>
      <c r="H1026" s="22">
        <v>7</v>
      </c>
    </row>
    <row r="1027" spans="1:8" s="1" customFormat="1" x14ac:dyDescent="0.25">
      <c r="A1027" s="22"/>
      <c r="B1027" s="22"/>
      <c r="C1027" s="100" t="s">
        <v>408</v>
      </c>
      <c r="D1027" s="22" t="s">
        <v>409</v>
      </c>
      <c r="E1027" s="124">
        <v>2</v>
      </c>
      <c r="F1027" s="123" t="s">
        <v>41</v>
      </c>
      <c r="G1027" s="125" t="s">
        <v>42</v>
      </c>
      <c r="H1027" s="22">
        <v>4</v>
      </c>
    </row>
    <row r="1028" spans="1:8" s="1" customFormat="1" x14ac:dyDescent="0.25">
      <c r="A1028" s="22"/>
      <c r="B1028" s="22"/>
      <c r="C1028" s="100" t="s">
        <v>408</v>
      </c>
      <c r="D1028" s="22" t="s">
        <v>409</v>
      </c>
      <c r="E1028" s="124">
        <v>1</v>
      </c>
      <c r="F1028" s="123" t="s">
        <v>71</v>
      </c>
      <c r="G1028" s="125" t="s">
        <v>16</v>
      </c>
      <c r="H1028" s="22">
        <v>6</v>
      </c>
    </row>
    <row r="1029" spans="1:8" s="1" customFormat="1" x14ac:dyDescent="0.25">
      <c r="A1029" s="22"/>
      <c r="B1029" s="22"/>
      <c r="C1029" s="100" t="s">
        <v>408</v>
      </c>
      <c r="D1029" s="22" t="s">
        <v>409</v>
      </c>
      <c r="E1029" s="124">
        <v>1</v>
      </c>
      <c r="F1029" s="123" t="s">
        <v>93</v>
      </c>
      <c r="G1029" s="125" t="s">
        <v>42</v>
      </c>
      <c r="H1029" s="22">
        <v>2</v>
      </c>
    </row>
    <row r="1030" spans="1:8" s="1" customFormat="1" x14ac:dyDescent="0.25">
      <c r="A1030" s="22"/>
      <c r="B1030" s="22"/>
      <c r="C1030" s="100" t="s">
        <v>410</v>
      </c>
      <c r="D1030" s="22" t="s">
        <v>411</v>
      </c>
      <c r="E1030" s="124">
        <v>646</v>
      </c>
      <c r="F1030" s="125" t="s">
        <v>15</v>
      </c>
      <c r="G1030" s="125" t="s">
        <v>16</v>
      </c>
      <c r="H1030" s="55">
        <v>12</v>
      </c>
    </row>
    <row r="1031" spans="1:8" s="1" customFormat="1" x14ac:dyDescent="0.25">
      <c r="A1031" s="22"/>
      <c r="B1031" s="22"/>
      <c r="C1031" s="100" t="s">
        <v>410</v>
      </c>
      <c r="D1031" s="22" t="s">
        <v>411</v>
      </c>
      <c r="E1031" s="124">
        <v>6</v>
      </c>
      <c r="F1031" s="125" t="s">
        <v>15</v>
      </c>
      <c r="G1031" s="125" t="s">
        <v>16</v>
      </c>
      <c r="H1031" s="55">
        <v>12</v>
      </c>
    </row>
    <row r="1032" spans="1:8" s="1" customFormat="1" x14ac:dyDescent="0.25">
      <c r="A1032" s="22"/>
      <c r="B1032" s="22"/>
      <c r="C1032" s="100" t="s">
        <v>410</v>
      </c>
      <c r="D1032" s="22" t="s">
        <v>411</v>
      </c>
      <c r="E1032" s="124">
        <v>11</v>
      </c>
      <c r="F1032" s="125" t="s">
        <v>43</v>
      </c>
      <c r="G1032" s="125" t="s">
        <v>16</v>
      </c>
      <c r="H1032" s="55">
        <v>3</v>
      </c>
    </row>
    <row r="1033" spans="1:8" s="1" customFormat="1" x14ac:dyDescent="0.25">
      <c r="A1033" s="22"/>
      <c r="B1033" s="22"/>
      <c r="C1033" s="100" t="s">
        <v>410</v>
      </c>
      <c r="D1033" s="22" t="s">
        <v>411</v>
      </c>
      <c r="E1033" s="124">
        <v>6</v>
      </c>
      <c r="F1033" s="125" t="s">
        <v>43</v>
      </c>
      <c r="G1033" s="125" t="s">
        <v>16</v>
      </c>
      <c r="H1033" s="55">
        <v>3</v>
      </c>
    </row>
    <row r="1034" spans="1:8" s="1" customFormat="1" x14ac:dyDescent="0.25">
      <c r="A1034" s="22"/>
      <c r="B1034" s="22"/>
      <c r="C1034" s="100" t="s">
        <v>412</v>
      </c>
      <c r="D1034" s="126" t="s">
        <v>413</v>
      </c>
      <c r="E1034" s="124">
        <v>28</v>
      </c>
      <c r="F1034" s="104" t="s">
        <v>19</v>
      </c>
      <c r="G1034" s="127" t="s">
        <v>20</v>
      </c>
      <c r="H1034" s="126">
        <v>12</v>
      </c>
    </row>
    <row r="1035" spans="1:8" s="1" customFormat="1" ht="25.5" x14ac:dyDescent="0.25">
      <c r="A1035" s="22"/>
      <c r="B1035" s="22"/>
      <c r="C1035" s="100" t="s">
        <v>414</v>
      </c>
      <c r="D1035" s="22" t="s">
        <v>415</v>
      </c>
      <c r="E1035" s="124">
        <v>21</v>
      </c>
      <c r="F1035" s="123" t="s">
        <v>15</v>
      </c>
      <c r="G1035" s="123" t="s">
        <v>16</v>
      </c>
      <c r="H1035" s="22">
        <v>12</v>
      </c>
    </row>
    <row r="1036" spans="1:8" s="1" customFormat="1" ht="25.5" x14ac:dyDescent="0.25">
      <c r="A1036" s="22"/>
      <c r="B1036" s="22"/>
      <c r="C1036" s="100" t="s">
        <v>414</v>
      </c>
      <c r="D1036" s="22" t="s">
        <v>415</v>
      </c>
      <c r="E1036" s="124">
        <v>5</v>
      </c>
      <c r="F1036" s="123" t="s">
        <v>15</v>
      </c>
      <c r="G1036" s="123" t="s">
        <v>16</v>
      </c>
      <c r="H1036" s="22">
        <v>12</v>
      </c>
    </row>
    <row r="1037" spans="1:8" s="1" customFormat="1" ht="25.5" x14ac:dyDescent="0.25">
      <c r="A1037" s="22"/>
      <c r="B1037" s="22"/>
      <c r="C1037" s="100" t="s">
        <v>414</v>
      </c>
      <c r="D1037" s="22" t="s">
        <v>415</v>
      </c>
      <c r="E1037" s="124">
        <v>28</v>
      </c>
      <c r="F1037" s="123" t="s">
        <v>43</v>
      </c>
      <c r="G1037" s="123" t="s">
        <v>20</v>
      </c>
      <c r="H1037" s="22">
        <v>15</v>
      </c>
    </row>
    <row r="1038" spans="1:8" s="1" customFormat="1" x14ac:dyDescent="0.25">
      <c r="A1038" s="22"/>
      <c r="B1038" s="22"/>
      <c r="C1038" s="100" t="s">
        <v>416</v>
      </c>
      <c r="D1038" s="22" t="s">
        <v>417</v>
      </c>
      <c r="E1038" s="124">
        <v>56</v>
      </c>
      <c r="F1038" s="123" t="s">
        <v>71</v>
      </c>
      <c r="G1038" s="125" t="s">
        <v>16</v>
      </c>
      <c r="H1038" s="22">
        <v>6</v>
      </c>
    </row>
    <row r="1039" spans="1:8" s="1" customFormat="1" x14ac:dyDescent="0.25">
      <c r="A1039" s="22"/>
      <c r="B1039" s="22"/>
      <c r="C1039" s="100" t="s">
        <v>418</v>
      </c>
      <c r="D1039" s="22" t="s">
        <v>419</v>
      </c>
      <c r="E1039" s="124">
        <v>298</v>
      </c>
      <c r="F1039" s="123" t="s">
        <v>15</v>
      </c>
      <c r="G1039" s="125" t="s">
        <v>16</v>
      </c>
      <c r="H1039" s="22">
        <v>12</v>
      </c>
    </row>
    <row r="1040" spans="1:8" s="1" customFormat="1" x14ac:dyDescent="0.25">
      <c r="A1040" s="22"/>
      <c r="B1040" s="22"/>
      <c r="C1040" s="100" t="s">
        <v>420</v>
      </c>
      <c r="D1040" s="126" t="s">
        <v>421</v>
      </c>
      <c r="E1040" s="124">
        <v>194</v>
      </c>
      <c r="F1040" s="104" t="s">
        <v>19</v>
      </c>
      <c r="G1040" s="127" t="s">
        <v>20</v>
      </c>
      <c r="H1040" s="126">
        <v>12</v>
      </c>
    </row>
    <row r="1041" spans="1:8" s="1" customFormat="1" x14ac:dyDescent="0.25">
      <c r="A1041" s="22"/>
      <c r="B1041" s="22"/>
      <c r="C1041" s="100" t="s">
        <v>420</v>
      </c>
      <c r="D1041" s="126" t="s">
        <v>421</v>
      </c>
      <c r="E1041" s="124">
        <v>1</v>
      </c>
      <c r="F1041" s="104" t="s">
        <v>19</v>
      </c>
      <c r="G1041" s="127" t="s">
        <v>20</v>
      </c>
      <c r="H1041" s="126">
        <v>12</v>
      </c>
    </row>
    <row r="1042" spans="1:8" s="1" customFormat="1" x14ac:dyDescent="0.25">
      <c r="A1042" s="22"/>
      <c r="B1042" s="22"/>
      <c r="C1042" s="100" t="s">
        <v>420</v>
      </c>
      <c r="D1042" s="126" t="s">
        <v>421</v>
      </c>
      <c r="E1042" s="124">
        <v>1</v>
      </c>
      <c r="F1042" s="104" t="s">
        <v>19</v>
      </c>
      <c r="G1042" s="127" t="s">
        <v>20</v>
      </c>
      <c r="H1042" s="126">
        <v>12</v>
      </c>
    </row>
    <row r="1043" spans="1:8" s="1" customFormat="1" x14ac:dyDescent="0.25">
      <c r="A1043" s="22"/>
      <c r="B1043" s="22"/>
      <c r="C1043" s="100" t="s">
        <v>422</v>
      </c>
      <c r="D1043" s="22" t="s">
        <v>423</v>
      </c>
      <c r="E1043" s="124">
        <v>4</v>
      </c>
      <c r="F1043" s="123" t="s">
        <v>15</v>
      </c>
      <c r="G1043" s="125" t="s">
        <v>16</v>
      </c>
      <c r="H1043" s="22">
        <v>12</v>
      </c>
    </row>
    <row r="1044" spans="1:8" s="1" customFormat="1" x14ac:dyDescent="0.25">
      <c r="A1044" s="22"/>
      <c r="B1044" s="22"/>
      <c r="C1044" s="100" t="s">
        <v>422</v>
      </c>
      <c r="D1044" s="22" t="s">
        <v>423</v>
      </c>
      <c r="E1044" s="124">
        <v>108</v>
      </c>
      <c r="F1044" s="123" t="s">
        <v>15</v>
      </c>
      <c r="G1044" s="125" t="s">
        <v>16</v>
      </c>
      <c r="H1044" s="22">
        <v>12</v>
      </c>
    </row>
    <row r="1045" spans="1:8" s="1" customFormat="1" x14ac:dyDescent="0.25">
      <c r="A1045" s="22"/>
      <c r="B1045" s="22"/>
      <c r="C1045" s="100" t="s">
        <v>422</v>
      </c>
      <c r="D1045" s="22" t="s">
        <v>423</v>
      </c>
      <c r="E1045" s="124">
        <v>45</v>
      </c>
      <c r="F1045" s="123" t="s">
        <v>15</v>
      </c>
      <c r="G1045" s="125" t="s">
        <v>42</v>
      </c>
      <c r="H1045" s="22">
        <v>9</v>
      </c>
    </row>
    <row r="1046" spans="1:8" s="1" customFormat="1" x14ac:dyDescent="0.25">
      <c r="A1046" s="22"/>
      <c r="B1046" s="22"/>
      <c r="C1046" s="100" t="s">
        <v>424</v>
      </c>
      <c r="D1046" s="22" t="s">
        <v>425</v>
      </c>
      <c r="E1046" s="124">
        <v>46</v>
      </c>
      <c r="F1046" s="123" t="s">
        <v>15</v>
      </c>
      <c r="G1046" s="125" t="s">
        <v>42</v>
      </c>
      <c r="H1046" s="22">
        <v>9</v>
      </c>
    </row>
    <row r="1047" spans="1:8" s="1" customFormat="1" x14ac:dyDescent="0.25">
      <c r="A1047" s="22"/>
      <c r="B1047" s="22"/>
      <c r="C1047" s="100" t="s">
        <v>424</v>
      </c>
      <c r="D1047" s="22" t="s">
        <v>425</v>
      </c>
      <c r="E1047" s="124">
        <v>42</v>
      </c>
      <c r="F1047" s="123" t="s">
        <v>15</v>
      </c>
      <c r="G1047" s="125" t="s">
        <v>16</v>
      </c>
      <c r="H1047" s="22">
        <v>12</v>
      </c>
    </row>
    <row r="1048" spans="1:8" s="1" customFormat="1" x14ac:dyDescent="0.25">
      <c r="A1048" s="22"/>
      <c r="B1048" s="22"/>
      <c r="C1048" s="100" t="s">
        <v>426</v>
      </c>
      <c r="D1048" s="22" t="s">
        <v>427</v>
      </c>
      <c r="E1048" s="124">
        <v>208</v>
      </c>
      <c r="F1048" s="123" t="s">
        <v>15</v>
      </c>
      <c r="G1048" s="125" t="s">
        <v>16</v>
      </c>
      <c r="H1048" s="22">
        <v>12</v>
      </c>
    </row>
    <row r="1049" spans="1:8" s="1" customFormat="1" x14ac:dyDescent="0.25">
      <c r="A1049" s="22"/>
      <c r="B1049" s="22"/>
      <c r="C1049" s="100" t="s">
        <v>426</v>
      </c>
      <c r="D1049" s="22" t="s">
        <v>427</v>
      </c>
      <c r="E1049" s="124">
        <v>146</v>
      </c>
      <c r="F1049" s="123" t="s">
        <v>15</v>
      </c>
      <c r="G1049" s="125" t="s">
        <v>16</v>
      </c>
      <c r="H1049" s="22">
        <v>12</v>
      </c>
    </row>
    <row r="1050" spans="1:8" s="1" customFormat="1" x14ac:dyDescent="0.25">
      <c r="A1050" s="22"/>
      <c r="B1050" s="22"/>
      <c r="C1050" s="100" t="s">
        <v>428</v>
      </c>
      <c r="D1050" s="22" t="s">
        <v>429</v>
      </c>
      <c r="E1050" s="124">
        <v>477</v>
      </c>
      <c r="F1050" s="123" t="s">
        <v>15</v>
      </c>
      <c r="G1050" s="125" t="s">
        <v>16</v>
      </c>
      <c r="H1050" s="22">
        <v>12</v>
      </c>
    </row>
    <row r="1051" spans="1:8" s="1" customFormat="1" x14ac:dyDescent="0.25">
      <c r="A1051" s="22"/>
      <c r="B1051" s="22"/>
      <c r="C1051" s="100" t="s">
        <v>428</v>
      </c>
      <c r="D1051" s="22" t="s">
        <v>429</v>
      </c>
      <c r="E1051" s="124">
        <v>251</v>
      </c>
      <c r="F1051" s="123" t="s">
        <v>15</v>
      </c>
      <c r="G1051" s="125" t="s">
        <v>42</v>
      </c>
      <c r="H1051" s="22">
        <v>9</v>
      </c>
    </row>
    <row r="1052" spans="1:8" s="1" customFormat="1" x14ac:dyDescent="0.25">
      <c r="A1052" s="22"/>
      <c r="B1052" s="22"/>
      <c r="C1052" s="100" t="s">
        <v>428</v>
      </c>
      <c r="D1052" s="22" t="s">
        <v>429</v>
      </c>
      <c r="E1052" s="124">
        <v>1</v>
      </c>
      <c r="F1052" s="123" t="s">
        <v>86</v>
      </c>
      <c r="G1052" s="125" t="s">
        <v>16</v>
      </c>
      <c r="H1052" s="22">
        <v>11</v>
      </c>
    </row>
    <row r="1053" spans="1:8" s="1" customFormat="1" x14ac:dyDescent="0.25">
      <c r="A1053" s="22"/>
      <c r="B1053" s="22"/>
      <c r="C1053" s="100" t="s">
        <v>428</v>
      </c>
      <c r="D1053" s="22" t="s">
        <v>429</v>
      </c>
      <c r="E1053" s="124">
        <v>2</v>
      </c>
      <c r="F1053" s="123" t="s">
        <v>86</v>
      </c>
      <c r="G1053" s="125" t="s">
        <v>42</v>
      </c>
      <c r="H1053" s="22">
        <v>8</v>
      </c>
    </row>
    <row r="1054" spans="1:8" s="1" customFormat="1" x14ac:dyDescent="0.25">
      <c r="A1054" s="22"/>
      <c r="B1054" s="22"/>
      <c r="C1054" s="100" t="s">
        <v>430</v>
      </c>
      <c r="D1054" s="22" t="s">
        <v>431</v>
      </c>
      <c r="E1054" s="124">
        <v>199</v>
      </c>
      <c r="F1054" s="123" t="s">
        <v>15</v>
      </c>
      <c r="G1054" s="125" t="s">
        <v>16</v>
      </c>
      <c r="H1054" s="22">
        <v>12</v>
      </c>
    </row>
    <row r="1055" spans="1:8" s="1" customFormat="1" x14ac:dyDescent="0.25">
      <c r="A1055" s="22"/>
      <c r="B1055" s="22"/>
      <c r="C1055" s="100" t="s">
        <v>430</v>
      </c>
      <c r="D1055" s="22" t="s">
        <v>431</v>
      </c>
      <c r="E1055" s="124">
        <v>76</v>
      </c>
      <c r="F1055" s="123" t="s">
        <v>15</v>
      </c>
      <c r="G1055" s="125" t="s">
        <v>16</v>
      </c>
      <c r="H1055" s="22">
        <v>12</v>
      </c>
    </row>
    <row r="1056" spans="1:8" s="1" customFormat="1" x14ac:dyDescent="0.25">
      <c r="A1056" s="22"/>
      <c r="B1056" s="22"/>
      <c r="C1056" s="100" t="s">
        <v>430</v>
      </c>
      <c r="D1056" s="22" t="s">
        <v>431</v>
      </c>
      <c r="E1056" s="124">
        <v>9</v>
      </c>
      <c r="F1056" s="123" t="s">
        <v>15</v>
      </c>
      <c r="G1056" s="125" t="s">
        <v>16</v>
      </c>
      <c r="H1056" s="22">
        <v>12</v>
      </c>
    </row>
    <row r="1057" spans="1:8" s="1" customFormat="1" x14ac:dyDescent="0.25">
      <c r="A1057" s="22"/>
      <c r="B1057" s="22"/>
      <c r="C1057" s="100" t="s">
        <v>430</v>
      </c>
      <c r="D1057" s="22" t="s">
        <v>431</v>
      </c>
      <c r="E1057" s="124">
        <v>11</v>
      </c>
      <c r="F1057" s="123" t="s">
        <v>86</v>
      </c>
      <c r="G1057" s="125" t="s">
        <v>16</v>
      </c>
      <c r="H1057" s="22">
        <v>11</v>
      </c>
    </row>
    <row r="1058" spans="1:8" s="1" customFormat="1" x14ac:dyDescent="0.25">
      <c r="A1058" s="22"/>
      <c r="B1058" s="22"/>
      <c r="C1058" s="100" t="s">
        <v>432</v>
      </c>
      <c r="D1058" s="126" t="s">
        <v>433</v>
      </c>
      <c r="E1058" s="124">
        <v>39</v>
      </c>
      <c r="F1058" s="127" t="s">
        <v>19</v>
      </c>
      <c r="G1058" s="127" t="s">
        <v>23</v>
      </c>
      <c r="H1058" s="126">
        <v>9</v>
      </c>
    </row>
    <row r="1059" spans="1:8" s="1" customFormat="1" x14ac:dyDescent="0.25">
      <c r="A1059" s="22"/>
      <c r="B1059" s="22"/>
      <c r="C1059" s="100" t="s">
        <v>432</v>
      </c>
      <c r="D1059" s="126" t="s">
        <v>433</v>
      </c>
      <c r="E1059" s="124">
        <v>101</v>
      </c>
      <c r="F1059" s="127" t="s">
        <v>19</v>
      </c>
      <c r="G1059" s="127" t="s">
        <v>20</v>
      </c>
      <c r="H1059" s="126">
        <v>12</v>
      </c>
    </row>
    <row r="1060" spans="1:8" s="92" customFormat="1" x14ac:dyDescent="0.25">
      <c r="A1060" s="93"/>
      <c r="B1060" s="93"/>
      <c r="C1060" s="128" t="s">
        <v>434</v>
      </c>
      <c r="D1060" s="93" t="s">
        <v>435</v>
      </c>
      <c r="E1060" s="129">
        <v>224</v>
      </c>
      <c r="F1060" s="130" t="s">
        <v>15</v>
      </c>
      <c r="G1060" s="130" t="s">
        <v>42</v>
      </c>
      <c r="H1060" s="93">
        <v>9</v>
      </c>
    </row>
    <row r="1061" spans="1:8" s="92" customFormat="1" x14ac:dyDescent="0.25">
      <c r="A1061" s="93"/>
      <c r="B1061" s="93"/>
      <c r="C1061" s="128" t="s">
        <v>434</v>
      </c>
      <c r="D1061" s="93" t="s">
        <v>435</v>
      </c>
      <c r="E1061" s="129">
        <v>649</v>
      </c>
      <c r="F1061" s="130" t="s">
        <v>15</v>
      </c>
      <c r="G1061" s="131" t="s">
        <v>16</v>
      </c>
      <c r="H1061" s="93">
        <v>12</v>
      </c>
    </row>
    <row r="1062" spans="1:8" s="92" customFormat="1" x14ac:dyDescent="0.25">
      <c r="A1062" s="93"/>
      <c r="B1062" s="93"/>
      <c r="C1062" s="128" t="s">
        <v>434</v>
      </c>
      <c r="D1062" s="93" t="s">
        <v>435</v>
      </c>
      <c r="E1062" s="129">
        <v>1</v>
      </c>
      <c r="F1062" s="130" t="s">
        <v>89</v>
      </c>
      <c r="G1062" s="131" t="s">
        <v>43</v>
      </c>
      <c r="H1062" s="93">
        <v>6</v>
      </c>
    </row>
    <row r="1063" spans="1:8" s="92" customFormat="1" x14ac:dyDescent="0.25">
      <c r="A1063" s="93"/>
      <c r="B1063" s="93"/>
      <c r="C1063" s="128" t="s">
        <v>434</v>
      </c>
      <c r="D1063" s="93" t="s">
        <v>435</v>
      </c>
      <c r="E1063" s="129">
        <v>2</v>
      </c>
      <c r="F1063" s="130" t="s">
        <v>89</v>
      </c>
      <c r="G1063" s="131" t="s">
        <v>16</v>
      </c>
      <c r="H1063" s="93">
        <v>9</v>
      </c>
    </row>
    <row r="1064" spans="1:8" s="92" customFormat="1" x14ac:dyDescent="0.25">
      <c r="A1064" s="93"/>
      <c r="B1064" s="93"/>
      <c r="C1064" s="128" t="s">
        <v>434</v>
      </c>
      <c r="D1064" s="93" t="s">
        <v>435</v>
      </c>
      <c r="E1064" s="129">
        <v>90</v>
      </c>
      <c r="F1064" s="130" t="s">
        <v>43</v>
      </c>
      <c r="G1064" s="131" t="s">
        <v>20</v>
      </c>
      <c r="H1064" s="93">
        <v>15</v>
      </c>
    </row>
    <row r="1065" spans="1:8" s="92" customFormat="1" x14ac:dyDescent="0.25">
      <c r="A1065" s="93"/>
      <c r="B1065" s="93"/>
      <c r="C1065" s="128" t="s">
        <v>434</v>
      </c>
      <c r="D1065" s="93" t="s">
        <v>435</v>
      </c>
      <c r="E1065" s="129">
        <v>2</v>
      </c>
      <c r="F1065" s="130" t="s">
        <v>17</v>
      </c>
      <c r="G1065" s="131" t="s">
        <v>20</v>
      </c>
      <c r="H1065" s="93">
        <v>14</v>
      </c>
    </row>
    <row r="1066" spans="1:8" s="92" customFormat="1" x14ac:dyDescent="0.25">
      <c r="A1066" s="93"/>
      <c r="B1066" s="93"/>
      <c r="C1066" s="128" t="s">
        <v>434</v>
      </c>
      <c r="D1066" s="93" t="s">
        <v>435</v>
      </c>
      <c r="E1066" s="129">
        <v>163</v>
      </c>
      <c r="F1066" s="132" t="s">
        <v>19</v>
      </c>
      <c r="G1066" s="133" t="s">
        <v>23</v>
      </c>
      <c r="H1066" s="134">
        <v>9</v>
      </c>
    </row>
    <row r="1067" spans="1:8" s="92" customFormat="1" x14ac:dyDescent="0.25">
      <c r="A1067" s="93"/>
      <c r="B1067" s="93"/>
      <c r="C1067" s="128" t="s">
        <v>434</v>
      </c>
      <c r="D1067" s="93" t="s">
        <v>435</v>
      </c>
      <c r="E1067" s="129">
        <v>655</v>
      </c>
      <c r="F1067" s="132" t="s">
        <v>19</v>
      </c>
      <c r="G1067" s="133" t="s">
        <v>20</v>
      </c>
      <c r="H1067" s="134">
        <v>12</v>
      </c>
    </row>
    <row r="1068" spans="1:8" s="1" customFormat="1" x14ac:dyDescent="0.25">
      <c r="A1068" s="34" t="s">
        <v>436</v>
      </c>
      <c r="B1068" s="35"/>
      <c r="C1068" s="35"/>
      <c r="D1068" s="36"/>
      <c r="E1068" s="37"/>
      <c r="F1068" s="37"/>
      <c r="G1068" s="37"/>
      <c r="H1068" s="37"/>
    </row>
    <row r="1069" spans="1:8" s="1" customFormat="1" x14ac:dyDescent="0.25">
      <c r="A1069" s="22"/>
      <c r="B1069" s="22"/>
      <c r="C1069" s="24" t="s">
        <v>437</v>
      </c>
      <c r="D1069" s="72" t="s">
        <v>438</v>
      </c>
      <c r="E1069" s="121">
        <v>2</v>
      </c>
      <c r="F1069" s="135" t="s">
        <v>204</v>
      </c>
      <c r="G1069" s="135" t="s">
        <v>42</v>
      </c>
      <c r="H1069" s="24">
        <v>7</v>
      </c>
    </row>
    <row r="1070" spans="1:8" s="1" customFormat="1" x14ac:dyDescent="0.25">
      <c r="A1070" s="22"/>
      <c r="B1070" s="22"/>
      <c r="C1070" s="24" t="s">
        <v>437</v>
      </c>
      <c r="D1070" s="72" t="s">
        <v>438</v>
      </c>
      <c r="E1070" s="121">
        <v>2</v>
      </c>
      <c r="F1070" s="135" t="s">
        <v>204</v>
      </c>
      <c r="G1070" s="135" t="s">
        <v>16</v>
      </c>
      <c r="H1070" s="24">
        <v>10</v>
      </c>
    </row>
    <row r="1071" spans="1:8" s="1" customFormat="1" x14ac:dyDescent="0.25">
      <c r="A1071" s="22"/>
      <c r="B1071" s="22"/>
      <c r="C1071" s="24" t="s">
        <v>437</v>
      </c>
      <c r="D1071" s="72" t="s">
        <v>438</v>
      </c>
      <c r="E1071" s="121">
        <v>2</v>
      </c>
      <c r="F1071" s="135" t="s">
        <v>89</v>
      </c>
      <c r="G1071" s="135" t="s">
        <v>16</v>
      </c>
      <c r="H1071" s="24">
        <v>9</v>
      </c>
    </row>
    <row r="1072" spans="1:8" s="1" customFormat="1" x14ac:dyDescent="0.25">
      <c r="A1072" s="22"/>
      <c r="B1072" s="22"/>
      <c r="C1072" s="24" t="s">
        <v>437</v>
      </c>
      <c r="D1072" s="72" t="s">
        <v>438</v>
      </c>
      <c r="E1072" s="121">
        <v>1</v>
      </c>
      <c r="F1072" s="135" t="s">
        <v>41</v>
      </c>
      <c r="G1072" s="135" t="s">
        <v>42</v>
      </c>
      <c r="H1072" s="24">
        <v>4</v>
      </c>
    </row>
    <row r="1073" spans="1:8" s="1" customFormat="1" x14ac:dyDescent="0.25">
      <c r="A1073" s="22"/>
      <c r="B1073" s="22"/>
      <c r="C1073" s="24" t="s">
        <v>437</v>
      </c>
      <c r="D1073" s="72" t="s">
        <v>438</v>
      </c>
      <c r="E1073" s="121">
        <v>1</v>
      </c>
      <c r="F1073" s="135" t="s">
        <v>41</v>
      </c>
      <c r="G1073" s="135" t="s">
        <v>16</v>
      </c>
      <c r="H1073" s="24">
        <v>7</v>
      </c>
    </row>
    <row r="1074" spans="1:8" s="1" customFormat="1" x14ac:dyDescent="0.25">
      <c r="A1074" s="22"/>
      <c r="B1074" s="22"/>
      <c r="C1074" s="24" t="s">
        <v>437</v>
      </c>
      <c r="D1074" s="72" t="s">
        <v>438</v>
      </c>
      <c r="E1074" s="121">
        <v>1</v>
      </c>
      <c r="F1074" s="135" t="s">
        <v>43</v>
      </c>
      <c r="G1074" s="135" t="s">
        <v>16</v>
      </c>
      <c r="H1074" s="24">
        <v>3</v>
      </c>
    </row>
    <row r="1075" spans="1:8" s="1" customFormat="1" x14ac:dyDescent="0.25">
      <c r="A1075" s="22"/>
      <c r="B1075" s="22"/>
      <c r="C1075" s="24" t="s">
        <v>439</v>
      </c>
      <c r="D1075" s="72" t="s">
        <v>440</v>
      </c>
      <c r="E1075" s="121">
        <v>1</v>
      </c>
      <c r="F1075" s="135" t="s">
        <v>90</v>
      </c>
      <c r="G1075" s="135" t="s">
        <v>16</v>
      </c>
      <c r="H1075" s="24">
        <v>8</v>
      </c>
    </row>
    <row r="1076" spans="1:8" s="1" customFormat="1" x14ac:dyDescent="0.25">
      <c r="A1076" s="22"/>
      <c r="B1076" s="22"/>
      <c r="C1076" s="24" t="s">
        <v>439</v>
      </c>
      <c r="D1076" s="72" t="s">
        <v>440</v>
      </c>
      <c r="E1076" s="121">
        <v>1</v>
      </c>
      <c r="F1076" s="135" t="s">
        <v>89</v>
      </c>
      <c r="G1076" s="135" t="s">
        <v>16</v>
      </c>
      <c r="H1076" s="24">
        <v>9</v>
      </c>
    </row>
    <row r="1077" spans="1:8" s="1" customFormat="1" x14ac:dyDescent="0.25">
      <c r="A1077" s="22"/>
      <c r="B1077" s="22"/>
      <c r="C1077" s="24" t="s">
        <v>439</v>
      </c>
      <c r="D1077" s="72" t="s">
        <v>440</v>
      </c>
      <c r="E1077" s="121">
        <v>3</v>
      </c>
      <c r="F1077" s="135" t="s">
        <v>43</v>
      </c>
      <c r="G1077" s="135" t="s">
        <v>20</v>
      </c>
      <c r="H1077" s="24">
        <v>15</v>
      </c>
    </row>
    <row r="1078" spans="1:8" s="1" customFormat="1" x14ac:dyDescent="0.25">
      <c r="A1078" s="22"/>
      <c r="B1078" s="22"/>
      <c r="C1078" s="24" t="s">
        <v>439</v>
      </c>
      <c r="D1078" s="72" t="s">
        <v>440</v>
      </c>
      <c r="E1078" s="121">
        <v>1</v>
      </c>
      <c r="F1078" s="135" t="s">
        <v>43</v>
      </c>
      <c r="G1078" s="135" t="s">
        <v>23</v>
      </c>
      <c r="H1078" s="24">
        <v>12</v>
      </c>
    </row>
    <row r="1079" spans="1:8" s="99" customFormat="1" ht="14.25" x14ac:dyDescent="0.25">
      <c r="A1079" s="22"/>
      <c r="B1079" s="22"/>
      <c r="C1079" s="24" t="s">
        <v>439</v>
      </c>
      <c r="D1079" s="72" t="s">
        <v>440</v>
      </c>
      <c r="E1079" s="121">
        <v>27</v>
      </c>
      <c r="F1079" s="135" t="s">
        <v>17</v>
      </c>
      <c r="G1079" s="135" t="s">
        <v>16</v>
      </c>
      <c r="H1079" s="24">
        <v>2</v>
      </c>
    </row>
    <row r="1080" spans="1:8" s="1" customFormat="1" x14ac:dyDescent="0.25">
      <c r="A1080" s="22"/>
      <c r="B1080" s="22"/>
      <c r="C1080" s="24" t="s">
        <v>441</v>
      </c>
      <c r="D1080" s="72" t="s">
        <v>442</v>
      </c>
      <c r="E1080" s="121">
        <v>1</v>
      </c>
      <c r="F1080" s="135" t="s">
        <v>89</v>
      </c>
      <c r="G1080" s="135" t="s">
        <v>42</v>
      </c>
      <c r="H1080" s="24">
        <v>6</v>
      </c>
    </row>
    <row r="1081" spans="1:8" s="1" customFormat="1" x14ac:dyDescent="0.25">
      <c r="A1081" s="22"/>
      <c r="B1081" s="22"/>
      <c r="C1081" s="24" t="s">
        <v>443</v>
      </c>
      <c r="D1081" s="72" t="s">
        <v>444</v>
      </c>
      <c r="E1081" s="121">
        <v>3</v>
      </c>
      <c r="F1081" s="135" t="s">
        <v>89</v>
      </c>
      <c r="G1081" s="135" t="s">
        <v>42</v>
      </c>
      <c r="H1081" s="24">
        <v>6</v>
      </c>
    </row>
    <row r="1082" spans="1:8" s="1" customFormat="1" x14ac:dyDescent="0.25">
      <c r="A1082" s="22"/>
      <c r="B1082" s="22"/>
      <c r="C1082" s="24" t="s">
        <v>443</v>
      </c>
      <c r="D1082" s="72" t="s">
        <v>444</v>
      </c>
      <c r="E1082" s="121">
        <v>16</v>
      </c>
      <c r="F1082" s="135" t="s">
        <v>89</v>
      </c>
      <c r="G1082" s="135" t="s">
        <v>16</v>
      </c>
      <c r="H1082" s="24">
        <v>9</v>
      </c>
    </row>
    <row r="1083" spans="1:8" s="1" customFormat="1" x14ac:dyDescent="0.25">
      <c r="A1083" s="22"/>
      <c r="B1083" s="22"/>
      <c r="C1083" s="24" t="s">
        <v>443</v>
      </c>
      <c r="D1083" s="72" t="s">
        <v>444</v>
      </c>
      <c r="E1083" s="121">
        <v>60</v>
      </c>
      <c r="F1083" s="135" t="s">
        <v>17</v>
      </c>
      <c r="G1083" s="135" t="s">
        <v>16</v>
      </c>
      <c r="H1083" s="24">
        <v>2</v>
      </c>
    </row>
    <row r="1084" spans="1:8" s="1" customFormat="1" x14ac:dyDescent="0.25">
      <c r="A1084" s="22"/>
      <c r="B1084" s="22"/>
      <c r="C1084" s="24" t="s">
        <v>445</v>
      </c>
      <c r="D1084" s="72" t="s">
        <v>446</v>
      </c>
      <c r="E1084" s="121">
        <v>5</v>
      </c>
      <c r="F1084" s="135" t="s">
        <v>204</v>
      </c>
      <c r="G1084" s="135" t="s">
        <v>16</v>
      </c>
      <c r="H1084" s="24">
        <v>10</v>
      </c>
    </row>
    <row r="1085" spans="1:8" s="1" customFormat="1" x14ac:dyDescent="0.25">
      <c r="A1085" s="22"/>
      <c r="B1085" s="22"/>
      <c r="C1085" s="24" t="s">
        <v>445</v>
      </c>
      <c r="D1085" s="72" t="s">
        <v>446</v>
      </c>
      <c r="E1085" s="121">
        <v>5</v>
      </c>
      <c r="F1085" s="135" t="s">
        <v>204</v>
      </c>
      <c r="G1085" s="135" t="s">
        <v>42</v>
      </c>
      <c r="H1085" s="24">
        <v>7</v>
      </c>
    </row>
    <row r="1086" spans="1:8" s="1" customFormat="1" x14ac:dyDescent="0.25">
      <c r="A1086" s="22"/>
      <c r="B1086" s="22"/>
      <c r="C1086" s="24" t="s">
        <v>445</v>
      </c>
      <c r="D1086" s="72" t="s">
        <v>446</v>
      </c>
      <c r="E1086" s="121">
        <v>1</v>
      </c>
      <c r="F1086" s="135" t="s">
        <v>89</v>
      </c>
      <c r="G1086" s="135" t="s">
        <v>16</v>
      </c>
      <c r="H1086" s="24">
        <v>9</v>
      </c>
    </row>
    <row r="1087" spans="1:8" s="1" customFormat="1" x14ac:dyDescent="0.25">
      <c r="A1087" s="22"/>
      <c r="B1087" s="22"/>
      <c r="C1087" s="24" t="s">
        <v>445</v>
      </c>
      <c r="D1087" s="72" t="s">
        <v>446</v>
      </c>
      <c r="E1087" s="121">
        <v>3</v>
      </c>
      <c r="F1087" s="135" t="s">
        <v>41</v>
      </c>
      <c r="G1087" s="135" t="s">
        <v>16</v>
      </c>
      <c r="H1087" s="24">
        <v>7</v>
      </c>
    </row>
    <row r="1088" spans="1:8" s="1" customFormat="1" x14ac:dyDescent="0.25">
      <c r="A1088" s="22"/>
      <c r="B1088" s="22"/>
      <c r="C1088" s="24" t="s">
        <v>445</v>
      </c>
      <c r="D1088" s="72" t="s">
        <v>446</v>
      </c>
      <c r="E1088" s="121">
        <v>2</v>
      </c>
      <c r="F1088" s="135" t="s">
        <v>43</v>
      </c>
      <c r="G1088" s="135" t="s">
        <v>20</v>
      </c>
      <c r="H1088" s="24">
        <v>15</v>
      </c>
    </row>
    <row r="1089" spans="1:8" s="1" customFormat="1" x14ac:dyDescent="0.25">
      <c r="A1089" s="22"/>
      <c r="B1089" s="22"/>
      <c r="C1089" s="24" t="s">
        <v>445</v>
      </c>
      <c r="D1089" s="72" t="s">
        <v>446</v>
      </c>
      <c r="E1089" s="121">
        <v>4</v>
      </c>
      <c r="F1089" s="135" t="s">
        <v>43</v>
      </c>
      <c r="G1089" s="135" t="s">
        <v>23</v>
      </c>
      <c r="H1089" s="24">
        <v>12</v>
      </c>
    </row>
    <row r="1090" spans="1:8" s="1" customFormat="1" x14ac:dyDescent="0.25">
      <c r="A1090" s="22"/>
      <c r="B1090" s="22"/>
      <c r="C1090" s="24" t="s">
        <v>447</v>
      </c>
      <c r="D1090" s="72" t="s">
        <v>448</v>
      </c>
      <c r="E1090" s="121">
        <v>12</v>
      </c>
      <c r="F1090" s="135" t="s">
        <v>204</v>
      </c>
      <c r="G1090" s="135" t="s">
        <v>16</v>
      </c>
      <c r="H1090" s="24">
        <v>10</v>
      </c>
    </row>
    <row r="1091" spans="1:8" s="1" customFormat="1" x14ac:dyDescent="0.25">
      <c r="A1091" s="22"/>
      <c r="B1091" s="22"/>
      <c r="C1091" s="24" t="s">
        <v>447</v>
      </c>
      <c r="D1091" s="72" t="s">
        <v>448</v>
      </c>
      <c r="E1091" s="121">
        <v>6</v>
      </c>
      <c r="F1091" s="135" t="s">
        <v>204</v>
      </c>
      <c r="G1091" s="135" t="s">
        <v>42</v>
      </c>
      <c r="H1091" s="24">
        <v>7</v>
      </c>
    </row>
    <row r="1092" spans="1:8" s="1" customFormat="1" x14ac:dyDescent="0.25">
      <c r="A1092" s="22"/>
      <c r="B1092" s="22"/>
      <c r="C1092" s="24" t="s">
        <v>447</v>
      </c>
      <c r="D1092" s="72" t="s">
        <v>448</v>
      </c>
      <c r="E1092" s="121">
        <v>2</v>
      </c>
      <c r="F1092" s="135" t="s">
        <v>90</v>
      </c>
      <c r="G1092" s="135" t="s">
        <v>16</v>
      </c>
      <c r="H1092" s="24">
        <v>8</v>
      </c>
    </row>
    <row r="1093" spans="1:8" s="1" customFormat="1" x14ac:dyDescent="0.25">
      <c r="A1093" s="22"/>
      <c r="B1093" s="22"/>
      <c r="C1093" s="24" t="s">
        <v>447</v>
      </c>
      <c r="D1093" s="72" t="s">
        <v>448</v>
      </c>
      <c r="E1093" s="121">
        <v>1</v>
      </c>
      <c r="F1093" s="135" t="s">
        <v>17</v>
      </c>
      <c r="G1093" s="135" t="s">
        <v>20</v>
      </c>
      <c r="H1093" s="24">
        <v>14</v>
      </c>
    </row>
    <row r="1094" spans="1:8" s="1" customFormat="1" x14ac:dyDescent="0.25">
      <c r="A1094" s="22"/>
      <c r="B1094" s="22"/>
      <c r="C1094" s="24" t="s">
        <v>449</v>
      </c>
      <c r="D1094" s="72" t="s">
        <v>450</v>
      </c>
      <c r="E1094" s="121">
        <v>7</v>
      </c>
      <c r="F1094" s="135" t="s">
        <v>89</v>
      </c>
      <c r="G1094" s="135" t="s">
        <v>42</v>
      </c>
      <c r="H1094" s="24">
        <v>6</v>
      </c>
    </row>
    <row r="1095" spans="1:8" s="1" customFormat="1" x14ac:dyDescent="0.25">
      <c r="A1095" s="22"/>
      <c r="B1095" s="22"/>
      <c r="C1095" s="24" t="s">
        <v>449</v>
      </c>
      <c r="D1095" s="72" t="s">
        <v>450</v>
      </c>
      <c r="E1095" s="121">
        <v>16</v>
      </c>
      <c r="F1095" s="135" t="s">
        <v>89</v>
      </c>
      <c r="G1095" s="135" t="s">
        <v>16</v>
      </c>
      <c r="H1095" s="24">
        <v>9</v>
      </c>
    </row>
    <row r="1096" spans="1:8" s="1" customFormat="1" x14ac:dyDescent="0.25">
      <c r="A1096" s="22"/>
      <c r="B1096" s="22"/>
      <c r="C1096" s="24" t="s">
        <v>449</v>
      </c>
      <c r="D1096" s="72" t="s">
        <v>450</v>
      </c>
      <c r="E1096" s="121">
        <v>5</v>
      </c>
      <c r="F1096" s="135" t="s">
        <v>17</v>
      </c>
      <c r="G1096" s="135" t="s">
        <v>23</v>
      </c>
      <c r="H1096" s="24">
        <v>11</v>
      </c>
    </row>
    <row r="1097" spans="1:8" x14ac:dyDescent="0.25">
      <c r="A1097" s="22"/>
      <c r="B1097" s="22"/>
      <c r="C1097" s="24" t="s">
        <v>449</v>
      </c>
      <c r="D1097" s="72" t="s">
        <v>450</v>
      </c>
      <c r="E1097" s="121">
        <v>6</v>
      </c>
      <c r="F1097" s="135" t="s">
        <v>17</v>
      </c>
      <c r="G1097" s="135" t="s">
        <v>20</v>
      </c>
      <c r="H1097" s="24">
        <v>14</v>
      </c>
    </row>
    <row r="1098" spans="1:8" x14ac:dyDescent="0.25">
      <c r="A1098" s="22"/>
      <c r="B1098" s="22"/>
      <c r="C1098" s="24" t="s">
        <v>449</v>
      </c>
      <c r="D1098" s="72" t="s">
        <v>450</v>
      </c>
      <c r="E1098" s="121">
        <v>2</v>
      </c>
      <c r="F1098" s="135" t="s">
        <v>17</v>
      </c>
      <c r="G1098" s="135" t="s">
        <v>16</v>
      </c>
      <c r="H1098" s="24">
        <v>2</v>
      </c>
    </row>
    <row r="1099" spans="1:8" s="136" customFormat="1" ht="16.5" x14ac:dyDescent="0.25">
      <c r="A1099" s="22"/>
      <c r="B1099" s="22"/>
      <c r="C1099" s="24" t="s">
        <v>451</v>
      </c>
      <c r="D1099" s="72" t="s">
        <v>452</v>
      </c>
      <c r="E1099" s="121">
        <v>10</v>
      </c>
      <c r="F1099" s="135" t="s">
        <v>41</v>
      </c>
      <c r="G1099" s="135" t="s">
        <v>16</v>
      </c>
      <c r="H1099" s="24">
        <v>7</v>
      </c>
    </row>
    <row r="1100" spans="1:8" s="136" customFormat="1" ht="16.5" x14ac:dyDescent="0.25">
      <c r="A1100" s="22"/>
      <c r="B1100" s="22"/>
      <c r="C1100" s="24" t="s">
        <v>453</v>
      </c>
      <c r="D1100" s="72" t="s">
        <v>454</v>
      </c>
      <c r="E1100" s="121">
        <v>3</v>
      </c>
      <c r="F1100" s="135" t="s">
        <v>90</v>
      </c>
      <c r="G1100" s="135" t="s">
        <v>16</v>
      </c>
      <c r="H1100" s="24">
        <v>8</v>
      </c>
    </row>
    <row r="1101" spans="1:8" s="136" customFormat="1" ht="16.5" x14ac:dyDescent="0.25">
      <c r="A1101" s="22"/>
      <c r="B1101" s="22"/>
      <c r="C1101" s="24" t="s">
        <v>453</v>
      </c>
      <c r="D1101" s="72" t="s">
        <v>454</v>
      </c>
      <c r="E1101" s="121">
        <v>3</v>
      </c>
      <c r="F1101" s="135" t="s">
        <v>93</v>
      </c>
      <c r="G1101" s="135" t="s">
        <v>16</v>
      </c>
      <c r="H1101" s="24">
        <v>5</v>
      </c>
    </row>
    <row r="1102" spans="1:8" s="136" customFormat="1" ht="16.5" x14ac:dyDescent="0.25">
      <c r="A1102" s="22"/>
      <c r="B1102" s="22"/>
      <c r="C1102" s="24" t="s">
        <v>437</v>
      </c>
      <c r="D1102" s="24" t="s">
        <v>438</v>
      </c>
      <c r="E1102" s="121">
        <v>1173</v>
      </c>
      <c r="F1102" s="22" t="s">
        <v>19</v>
      </c>
      <c r="G1102" s="22" t="s">
        <v>20</v>
      </c>
      <c r="H1102" s="24">
        <v>12</v>
      </c>
    </row>
    <row r="1103" spans="1:8" x14ac:dyDescent="0.25">
      <c r="A1103" s="22"/>
      <c r="B1103" s="22"/>
      <c r="C1103" s="24" t="s">
        <v>437</v>
      </c>
      <c r="D1103" s="24" t="s">
        <v>438</v>
      </c>
      <c r="E1103" s="121">
        <v>470</v>
      </c>
      <c r="F1103" s="22" t="s">
        <v>19</v>
      </c>
      <c r="G1103" s="22" t="s">
        <v>23</v>
      </c>
      <c r="H1103" s="24">
        <v>9</v>
      </c>
    </row>
    <row r="1104" spans="1:8" x14ac:dyDescent="0.25">
      <c r="A1104" s="22"/>
      <c r="B1104" s="22"/>
      <c r="C1104" s="24" t="s">
        <v>437</v>
      </c>
      <c r="D1104" s="24" t="s">
        <v>438</v>
      </c>
      <c r="E1104" s="121">
        <v>17</v>
      </c>
      <c r="F1104" s="22" t="s">
        <v>44</v>
      </c>
      <c r="G1104" s="22" t="s">
        <v>20</v>
      </c>
      <c r="H1104" s="24">
        <v>11</v>
      </c>
    </row>
    <row r="1105" spans="1:8" x14ac:dyDescent="0.25">
      <c r="A1105" s="22"/>
      <c r="B1105" s="22"/>
      <c r="C1105" s="24" t="s">
        <v>437</v>
      </c>
      <c r="D1105" s="24" t="s">
        <v>438</v>
      </c>
      <c r="E1105" s="121">
        <v>5</v>
      </c>
      <c r="F1105" s="22" t="s">
        <v>44</v>
      </c>
      <c r="G1105" s="22" t="s">
        <v>23</v>
      </c>
      <c r="H1105" s="24">
        <v>8</v>
      </c>
    </row>
    <row r="1106" spans="1:8" x14ac:dyDescent="0.25">
      <c r="A1106" s="22"/>
      <c r="B1106" s="22"/>
      <c r="C1106" s="24" t="s">
        <v>437</v>
      </c>
      <c r="D1106" s="24" t="s">
        <v>438</v>
      </c>
      <c r="E1106" s="121">
        <v>15</v>
      </c>
      <c r="F1106" s="22" t="s">
        <v>34</v>
      </c>
      <c r="G1106" s="22" t="s">
        <v>20</v>
      </c>
      <c r="H1106" s="24">
        <v>10</v>
      </c>
    </row>
    <row r="1107" spans="1:8" x14ac:dyDescent="0.25">
      <c r="A1107" s="22"/>
      <c r="B1107" s="22"/>
      <c r="C1107" s="24" t="s">
        <v>437</v>
      </c>
      <c r="D1107" s="24" t="s">
        <v>438</v>
      </c>
      <c r="E1107" s="121">
        <v>5</v>
      </c>
      <c r="F1107" s="22" t="s">
        <v>34</v>
      </c>
      <c r="G1107" s="22" t="s">
        <v>23</v>
      </c>
      <c r="H1107" s="24">
        <v>7</v>
      </c>
    </row>
    <row r="1108" spans="1:8" x14ac:dyDescent="0.25">
      <c r="A1108" s="22"/>
      <c r="B1108" s="22"/>
      <c r="C1108" s="24" t="s">
        <v>439</v>
      </c>
      <c r="D1108" s="24" t="s">
        <v>440</v>
      </c>
      <c r="E1108" s="121">
        <v>416</v>
      </c>
      <c r="F1108" s="22" t="s">
        <v>19</v>
      </c>
      <c r="G1108" s="22" t="s">
        <v>20</v>
      </c>
      <c r="H1108" s="24">
        <v>12</v>
      </c>
    </row>
    <row r="1109" spans="1:8" x14ac:dyDescent="0.25">
      <c r="A1109" s="22"/>
      <c r="B1109" s="22"/>
      <c r="C1109" s="24" t="s">
        <v>439</v>
      </c>
      <c r="D1109" s="24" t="s">
        <v>440</v>
      </c>
      <c r="E1109" s="121">
        <v>144</v>
      </c>
      <c r="F1109" s="22" t="s">
        <v>19</v>
      </c>
      <c r="G1109" s="22" t="s">
        <v>23</v>
      </c>
      <c r="H1109" s="24">
        <v>9</v>
      </c>
    </row>
    <row r="1110" spans="1:8" x14ac:dyDescent="0.25">
      <c r="A1110" s="22"/>
      <c r="B1110" s="22"/>
      <c r="C1110" s="24" t="s">
        <v>439</v>
      </c>
      <c r="D1110" s="24" t="s">
        <v>440</v>
      </c>
      <c r="E1110" s="121">
        <v>2</v>
      </c>
      <c r="F1110" s="22" t="s">
        <v>44</v>
      </c>
      <c r="G1110" s="22" t="s">
        <v>20</v>
      </c>
      <c r="H1110" s="24">
        <v>11</v>
      </c>
    </row>
    <row r="1111" spans="1:8" x14ac:dyDescent="0.25">
      <c r="A1111" s="22"/>
      <c r="B1111" s="22"/>
      <c r="C1111" s="24" t="s">
        <v>439</v>
      </c>
      <c r="D1111" s="24" t="s">
        <v>440</v>
      </c>
      <c r="E1111" s="121">
        <v>1</v>
      </c>
      <c r="F1111" s="22" t="s">
        <v>34</v>
      </c>
      <c r="G1111" s="22" t="s">
        <v>23</v>
      </c>
      <c r="H1111" s="24">
        <v>7</v>
      </c>
    </row>
    <row r="1112" spans="1:8" x14ac:dyDescent="0.25">
      <c r="A1112" s="22"/>
      <c r="B1112" s="22"/>
      <c r="C1112" s="24" t="s">
        <v>439</v>
      </c>
      <c r="D1112" s="24" t="s">
        <v>440</v>
      </c>
      <c r="E1112" s="121">
        <v>1</v>
      </c>
      <c r="F1112" s="22" t="s">
        <v>38</v>
      </c>
      <c r="G1112" s="22" t="s">
        <v>20</v>
      </c>
      <c r="H1112" s="24">
        <v>9</v>
      </c>
    </row>
    <row r="1113" spans="1:8" x14ac:dyDescent="0.25">
      <c r="A1113" s="22"/>
      <c r="B1113" s="22"/>
      <c r="C1113" s="24" t="s">
        <v>441</v>
      </c>
      <c r="D1113" s="24" t="s">
        <v>442</v>
      </c>
      <c r="E1113" s="121">
        <v>510</v>
      </c>
      <c r="F1113" s="22" t="s">
        <v>19</v>
      </c>
      <c r="G1113" s="22" t="s">
        <v>23</v>
      </c>
      <c r="H1113" s="24">
        <v>9</v>
      </c>
    </row>
    <row r="1114" spans="1:8" x14ac:dyDescent="0.25">
      <c r="A1114" s="22"/>
      <c r="B1114" s="22"/>
      <c r="C1114" s="24" t="s">
        <v>441</v>
      </c>
      <c r="D1114" s="24" t="s">
        <v>442</v>
      </c>
      <c r="E1114" s="121">
        <v>1095</v>
      </c>
      <c r="F1114" s="22" t="s">
        <v>19</v>
      </c>
      <c r="G1114" s="22" t="s">
        <v>20</v>
      </c>
      <c r="H1114" s="24">
        <v>12</v>
      </c>
    </row>
    <row r="1115" spans="1:8" x14ac:dyDescent="0.25">
      <c r="A1115" s="22"/>
      <c r="B1115" s="22"/>
      <c r="C1115" s="24" t="s">
        <v>441</v>
      </c>
      <c r="D1115" s="24" t="s">
        <v>442</v>
      </c>
      <c r="E1115" s="121">
        <v>1</v>
      </c>
      <c r="F1115" s="22" t="s">
        <v>44</v>
      </c>
      <c r="G1115" s="22" t="s">
        <v>20</v>
      </c>
      <c r="H1115" s="24">
        <v>11</v>
      </c>
    </row>
    <row r="1116" spans="1:8" x14ac:dyDescent="0.25">
      <c r="A1116" s="22"/>
      <c r="B1116" s="22"/>
      <c r="C1116" s="24" t="s">
        <v>441</v>
      </c>
      <c r="D1116" s="24" t="s">
        <v>442</v>
      </c>
      <c r="E1116" s="121">
        <v>5</v>
      </c>
      <c r="F1116" s="22" t="s">
        <v>34</v>
      </c>
      <c r="G1116" s="22" t="s">
        <v>20</v>
      </c>
      <c r="H1116" s="24">
        <v>10</v>
      </c>
    </row>
    <row r="1117" spans="1:8" x14ac:dyDescent="0.25">
      <c r="A1117" s="22"/>
      <c r="B1117" s="22"/>
      <c r="C1117" s="24" t="s">
        <v>443</v>
      </c>
      <c r="D1117" s="24" t="s">
        <v>444</v>
      </c>
      <c r="E1117" s="121">
        <v>672</v>
      </c>
      <c r="F1117" s="22" t="s">
        <v>19</v>
      </c>
      <c r="G1117" s="22" t="s">
        <v>20</v>
      </c>
      <c r="H1117" s="24">
        <v>12</v>
      </c>
    </row>
    <row r="1118" spans="1:8" x14ac:dyDescent="0.25">
      <c r="A1118" s="22"/>
      <c r="B1118" s="22"/>
      <c r="C1118" s="24" t="s">
        <v>443</v>
      </c>
      <c r="D1118" s="24" t="s">
        <v>444</v>
      </c>
      <c r="E1118" s="121">
        <v>245</v>
      </c>
      <c r="F1118" s="22" t="s">
        <v>19</v>
      </c>
      <c r="G1118" s="22" t="s">
        <v>23</v>
      </c>
      <c r="H1118" s="24">
        <v>9</v>
      </c>
    </row>
    <row r="1119" spans="1:8" x14ac:dyDescent="0.25">
      <c r="A1119" s="22"/>
      <c r="B1119" s="22"/>
      <c r="C1119" s="24" t="s">
        <v>443</v>
      </c>
      <c r="D1119" s="24" t="s">
        <v>444</v>
      </c>
      <c r="E1119" s="121">
        <v>6</v>
      </c>
      <c r="F1119" s="22" t="s">
        <v>44</v>
      </c>
      <c r="G1119" s="22" t="s">
        <v>20</v>
      </c>
      <c r="H1119" s="24">
        <v>11</v>
      </c>
    </row>
    <row r="1120" spans="1:8" x14ac:dyDescent="0.25">
      <c r="A1120" s="22"/>
      <c r="B1120" s="22"/>
      <c r="C1120" s="24" t="s">
        <v>443</v>
      </c>
      <c r="D1120" s="24" t="s">
        <v>444</v>
      </c>
      <c r="E1120" s="121">
        <v>1</v>
      </c>
      <c r="F1120" s="22" t="s">
        <v>44</v>
      </c>
      <c r="G1120" s="22" t="s">
        <v>23</v>
      </c>
      <c r="H1120" s="24">
        <v>8</v>
      </c>
    </row>
    <row r="1121" spans="1:8" x14ac:dyDescent="0.25">
      <c r="A1121" s="22"/>
      <c r="B1121" s="22"/>
      <c r="C1121" s="24" t="s">
        <v>443</v>
      </c>
      <c r="D1121" s="24" t="s">
        <v>444</v>
      </c>
      <c r="E1121" s="121">
        <v>5</v>
      </c>
      <c r="F1121" s="22" t="s">
        <v>34</v>
      </c>
      <c r="G1121" s="22" t="s">
        <v>23</v>
      </c>
      <c r="H1121" s="24">
        <v>7</v>
      </c>
    </row>
    <row r="1122" spans="1:8" x14ac:dyDescent="0.25">
      <c r="A1122" s="22"/>
      <c r="B1122" s="22"/>
      <c r="C1122" s="24" t="s">
        <v>443</v>
      </c>
      <c r="D1122" s="24" t="s">
        <v>444</v>
      </c>
      <c r="E1122" s="121">
        <v>10</v>
      </c>
      <c r="F1122" s="22" t="s">
        <v>34</v>
      </c>
      <c r="G1122" s="22" t="s">
        <v>20</v>
      </c>
      <c r="H1122" s="24">
        <v>10</v>
      </c>
    </row>
    <row r="1123" spans="1:8" x14ac:dyDescent="0.25">
      <c r="A1123" s="22"/>
      <c r="B1123" s="22"/>
      <c r="C1123" s="24" t="s">
        <v>443</v>
      </c>
      <c r="D1123" s="24" t="s">
        <v>444</v>
      </c>
      <c r="E1123" s="121">
        <v>3</v>
      </c>
      <c r="F1123" s="22" t="s">
        <v>38</v>
      </c>
      <c r="G1123" s="22" t="s">
        <v>23</v>
      </c>
      <c r="H1123" s="24">
        <v>6</v>
      </c>
    </row>
    <row r="1124" spans="1:8" x14ac:dyDescent="0.25">
      <c r="A1124" s="22"/>
      <c r="B1124" s="22"/>
      <c r="C1124" s="24" t="s">
        <v>443</v>
      </c>
      <c r="D1124" s="24" t="s">
        <v>444</v>
      </c>
      <c r="E1124" s="121">
        <v>4</v>
      </c>
      <c r="F1124" s="22" t="s">
        <v>38</v>
      </c>
      <c r="G1124" s="22" t="s">
        <v>20</v>
      </c>
      <c r="H1124" s="24">
        <v>9</v>
      </c>
    </row>
    <row r="1125" spans="1:8" x14ac:dyDescent="0.25">
      <c r="A1125" s="22"/>
      <c r="B1125" s="22"/>
      <c r="C1125" s="24" t="s">
        <v>445</v>
      </c>
      <c r="D1125" s="24" t="s">
        <v>446</v>
      </c>
      <c r="E1125" s="121">
        <v>485</v>
      </c>
      <c r="F1125" s="22" t="s">
        <v>19</v>
      </c>
      <c r="G1125" s="22" t="s">
        <v>20</v>
      </c>
      <c r="H1125" s="24">
        <v>12</v>
      </c>
    </row>
    <row r="1126" spans="1:8" x14ac:dyDescent="0.25">
      <c r="A1126" s="22"/>
      <c r="B1126" s="22"/>
      <c r="C1126" s="24" t="s">
        <v>445</v>
      </c>
      <c r="D1126" s="24" t="s">
        <v>446</v>
      </c>
      <c r="E1126" s="121">
        <v>164</v>
      </c>
      <c r="F1126" s="22" t="s">
        <v>19</v>
      </c>
      <c r="G1126" s="22" t="s">
        <v>23</v>
      </c>
      <c r="H1126" s="24">
        <v>9</v>
      </c>
    </row>
    <row r="1127" spans="1:8" x14ac:dyDescent="0.25">
      <c r="A1127" s="22"/>
      <c r="B1127" s="22"/>
      <c r="C1127" s="24" t="s">
        <v>445</v>
      </c>
      <c r="D1127" s="24" t="s">
        <v>446</v>
      </c>
      <c r="E1127" s="121">
        <v>1</v>
      </c>
      <c r="F1127" s="22" t="s">
        <v>16</v>
      </c>
      <c r="G1127" s="22" t="s">
        <v>20</v>
      </c>
      <c r="H1127" s="24">
        <v>13</v>
      </c>
    </row>
    <row r="1128" spans="1:8" x14ac:dyDescent="0.25">
      <c r="A1128" s="22"/>
      <c r="B1128" s="22"/>
      <c r="C1128" s="24" t="s">
        <v>445</v>
      </c>
      <c r="D1128" s="24" t="s">
        <v>446</v>
      </c>
      <c r="E1128" s="121">
        <v>6</v>
      </c>
      <c r="F1128" s="22" t="s">
        <v>16</v>
      </c>
      <c r="G1128" s="22" t="s">
        <v>23</v>
      </c>
      <c r="H1128" s="24">
        <v>10</v>
      </c>
    </row>
    <row r="1129" spans="1:8" x14ac:dyDescent="0.25">
      <c r="A1129" s="22"/>
      <c r="B1129" s="22"/>
      <c r="C1129" s="24" t="s">
        <v>445</v>
      </c>
      <c r="D1129" s="24" t="s">
        <v>446</v>
      </c>
      <c r="E1129" s="121">
        <v>9</v>
      </c>
      <c r="F1129" s="22" t="s">
        <v>44</v>
      </c>
      <c r="G1129" s="22" t="s">
        <v>20</v>
      </c>
      <c r="H1129" s="24">
        <v>11</v>
      </c>
    </row>
    <row r="1130" spans="1:8" x14ac:dyDescent="0.25">
      <c r="A1130" s="22"/>
      <c r="B1130" s="22"/>
      <c r="C1130" s="24" t="s">
        <v>445</v>
      </c>
      <c r="D1130" s="24" t="s">
        <v>446</v>
      </c>
      <c r="E1130" s="121">
        <v>3</v>
      </c>
      <c r="F1130" s="22" t="s">
        <v>44</v>
      </c>
      <c r="G1130" s="22" t="s">
        <v>23</v>
      </c>
      <c r="H1130" s="24">
        <v>8</v>
      </c>
    </row>
    <row r="1131" spans="1:8" x14ac:dyDescent="0.25">
      <c r="A1131" s="22"/>
      <c r="B1131" s="22"/>
      <c r="C1131" s="24" t="s">
        <v>445</v>
      </c>
      <c r="D1131" s="24" t="s">
        <v>446</v>
      </c>
      <c r="E1131" s="121">
        <v>3</v>
      </c>
      <c r="F1131" s="22" t="s">
        <v>34</v>
      </c>
      <c r="G1131" s="22" t="s">
        <v>20</v>
      </c>
      <c r="H1131" s="24">
        <v>10</v>
      </c>
    </row>
    <row r="1132" spans="1:8" x14ac:dyDescent="0.25">
      <c r="A1132" s="22"/>
      <c r="B1132" s="22"/>
      <c r="C1132" s="24" t="s">
        <v>445</v>
      </c>
      <c r="D1132" s="24" t="s">
        <v>446</v>
      </c>
      <c r="E1132" s="121">
        <v>1</v>
      </c>
      <c r="F1132" s="22" t="s">
        <v>34</v>
      </c>
      <c r="G1132" s="22" t="s">
        <v>23</v>
      </c>
      <c r="H1132" s="24">
        <v>7</v>
      </c>
    </row>
    <row r="1133" spans="1:8" x14ac:dyDescent="0.25">
      <c r="A1133" s="22"/>
      <c r="B1133" s="22"/>
      <c r="C1133" s="24" t="s">
        <v>445</v>
      </c>
      <c r="D1133" s="24" t="s">
        <v>446</v>
      </c>
      <c r="E1133" s="121">
        <v>4</v>
      </c>
      <c r="F1133" s="22" t="s">
        <v>38</v>
      </c>
      <c r="G1133" s="22" t="s">
        <v>20</v>
      </c>
      <c r="H1133" s="24">
        <v>9</v>
      </c>
    </row>
    <row r="1134" spans="1:8" x14ac:dyDescent="0.25">
      <c r="A1134" s="22"/>
      <c r="B1134" s="22"/>
      <c r="C1134" s="24" t="s">
        <v>445</v>
      </c>
      <c r="D1134" s="24" t="s">
        <v>446</v>
      </c>
      <c r="E1134" s="121">
        <v>1</v>
      </c>
      <c r="F1134" s="22" t="s">
        <v>38</v>
      </c>
      <c r="G1134" s="22" t="s">
        <v>23</v>
      </c>
      <c r="H1134" s="24">
        <v>6</v>
      </c>
    </row>
    <row r="1135" spans="1:8" x14ac:dyDescent="0.25">
      <c r="A1135" s="22"/>
      <c r="B1135" s="22"/>
      <c r="C1135" s="24" t="s">
        <v>447</v>
      </c>
      <c r="D1135" s="24" t="s">
        <v>448</v>
      </c>
      <c r="E1135" s="121">
        <v>330</v>
      </c>
      <c r="F1135" s="22" t="s">
        <v>19</v>
      </c>
      <c r="G1135" s="22" t="s">
        <v>23</v>
      </c>
      <c r="H1135" s="24">
        <v>9</v>
      </c>
    </row>
    <row r="1136" spans="1:8" x14ac:dyDescent="0.25">
      <c r="A1136" s="22"/>
      <c r="B1136" s="22"/>
      <c r="C1136" s="24" t="s">
        <v>447</v>
      </c>
      <c r="D1136" s="24" t="s">
        <v>448</v>
      </c>
      <c r="E1136" s="121">
        <v>830</v>
      </c>
      <c r="F1136" s="22" t="s">
        <v>19</v>
      </c>
      <c r="G1136" s="22" t="s">
        <v>20</v>
      </c>
      <c r="H1136" s="24">
        <v>12</v>
      </c>
    </row>
    <row r="1137" spans="1:8" x14ac:dyDescent="0.25">
      <c r="A1137" s="22"/>
      <c r="B1137" s="22"/>
      <c r="C1137" s="24" t="s">
        <v>447</v>
      </c>
      <c r="D1137" s="24" t="s">
        <v>448</v>
      </c>
      <c r="E1137" s="121">
        <v>6</v>
      </c>
      <c r="F1137" s="22" t="s">
        <v>44</v>
      </c>
      <c r="G1137" s="22" t="s">
        <v>23</v>
      </c>
      <c r="H1137" s="24">
        <v>8</v>
      </c>
    </row>
    <row r="1138" spans="1:8" x14ac:dyDescent="0.25">
      <c r="A1138" s="22"/>
      <c r="B1138" s="22"/>
      <c r="C1138" s="24" t="s">
        <v>447</v>
      </c>
      <c r="D1138" s="24" t="s">
        <v>448</v>
      </c>
      <c r="E1138" s="121">
        <v>12</v>
      </c>
      <c r="F1138" s="22" t="s">
        <v>44</v>
      </c>
      <c r="G1138" s="22" t="s">
        <v>20</v>
      </c>
      <c r="H1138" s="24">
        <v>11</v>
      </c>
    </row>
    <row r="1139" spans="1:8" x14ac:dyDescent="0.25">
      <c r="A1139" s="22"/>
      <c r="B1139" s="22"/>
      <c r="C1139" s="24" t="s">
        <v>447</v>
      </c>
      <c r="D1139" s="24" t="s">
        <v>448</v>
      </c>
      <c r="E1139" s="121">
        <v>9</v>
      </c>
      <c r="F1139" s="22" t="s">
        <v>34</v>
      </c>
      <c r="G1139" s="22" t="s">
        <v>23</v>
      </c>
      <c r="H1139" s="24">
        <v>7</v>
      </c>
    </row>
    <row r="1140" spans="1:8" x14ac:dyDescent="0.25">
      <c r="A1140" s="22"/>
      <c r="B1140" s="22"/>
      <c r="C1140" s="24" t="s">
        <v>447</v>
      </c>
      <c r="D1140" s="24" t="s">
        <v>448</v>
      </c>
      <c r="E1140" s="121">
        <v>18</v>
      </c>
      <c r="F1140" s="22" t="s">
        <v>34</v>
      </c>
      <c r="G1140" s="22" t="s">
        <v>20</v>
      </c>
      <c r="H1140" s="24">
        <v>10</v>
      </c>
    </row>
    <row r="1141" spans="1:8" x14ac:dyDescent="0.25">
      <c r="A1141" s="22"/>
      <c r="B1141" s="22"/>
      <c r="C1141" s="24" t="s">
        <v>447</v>
      </c>
      <c r="D1141" s="24" t="s">
        <v>448</v>
      </c>
      <c r="E1141" s="121">
        <v>3</v>
      </c>
      <c r="F1141" s="22" t="s">
        <v>38</v>
      </c>
      <c r="G1141" s="22" t="s">
        <v>20</v>
      </c>
      <c r="H1141" s="24">
        <v>9</v>
      </c>
    </row>
    <row r="1142" spans="1:8" x14ac:dyDescent="0.25">
      <c r="A1142" s="22"/>
      <c r="B1142" s="22"/>
      <c r="C1142" s="24" t="s">
        <v>447</v>
      </c>
      <c r="D1142" s="24" t="s">
        <v>448</v>
      </c>
      <c r="E1142" s="121">
        <v>3</v>
      </c>
      <c r="F1142" s="22" t="s">
        <v>38</v>
      </c>
      <c r="G1142" s="22" t="s">
        <v>23</v>
      </c>
      <c r="H1142" s="24">
        <v>6</v>
      </c>
    </row>
    <row r="1143" spans="1:8" x14ac:dyDescent="0.25">
      <c r="A1143" s="22"/>
      <c r="B1143" s="22"/>
      <c r="C1143" s="24" t="s">
        <v>449</v>
      </c>
      <c r="D1143" s="24" t="s">
        <v>450</v>
      </c>
      <c r="E1143" s="121">
        <v>250</v>
      </c>
      <c r="F1143" s="22" t="s">
        <v>19</v>
      </c>
      <c r="G1143" s="22" t="s">
        <v>23</v>
      </c>
      <c r="H1143" s="24">
        <v>9</v>
      </c>
    </row>
    <row r="1144" spans="1:8" x14ac:dyDescent="0.25">
      <c r="A1144" s="22"/>
      <c r="B1144" s="22"/>
      <c r="C1144" s="24" t="s">
        <v>449</v>
      </c>
      <c r="D1144" s="24" t="s">
        <v>450</v>
      </c>
      <c r="E1144" s="121">
        <v>642</v>
      </c>
      <c r="F1144" s="22" t="s">
        <v>19</v>
      </c>
      <c r="G1144" s="22" t="s">
        <v>20</v>
      </c>
      <c r="H1144" s="24">
        <v>12</v>
      </c>
    </row>
    <row r="1145" spans="1:8" x14ac:dyDescent="0.25">
      <c r="A1145" s="22"/>
      <c r="B1145" s="22"/>
      <c r="C1145" s="24" t="s">
        <v>449</v>
      </c>
      <c r="D1145" s="24" t="s">
        <v>450</v>
      </c>
      <c r="E1145" s="121">
        <v>2</v>
      </c>
      <c r="F1145" s="22" t="s">
        <v>34</v>
      </c>
      <c r="G1145" s="22" t="s">
        <v>23</v>
      </c>
      <c r="H1145" s="24">
        <v>7</v>
      </c>
    </row>
    <row r="1146" spans="1:8" x14ac:dyDescent="0.25">
      <c r="A1146" s="22"/>
      <c r="B1146" s="22"/>
      <c r="C1146" s="24" t="s">
        <v>449</v>
      </c>
      <c r="D1146" s="24" t="s">
        <v>450</v>
      </c>
      <c r="E1146" s="121">
        <v>3</v>
      </c>
      <c r="F1146" s="22" t="s">
        <v>34</v>
      </c>
      <c r="G1146" s="22" t="s">
        <v>20</v>
      </c>
      <c r="H1146" s="24">
        <v>10</v>
      </c>
    </row>
    <row r="1147" spans="1:8" x14ac:dyDescent="0.25">
      <c r="A1147" s="22"/>
      <c r="B1147" s="22"/>
      <c r="C1147" s="24" t="s">
        <v>449</v>
      </c>
      <c r="D1147" s="24" t="s">
        <v>450</v>
      </c>
      <c r="E1147" s="121">
        <v>2</v>
      </c>
      <c r="F1147" s="22" t="s">
        <v>38</v>
      </c>
      <c r="G1147" s="22" t="s">
        <v>23</v>
      </c>
      <c r="H1147" s="24">
        <v>6</v>
      </c>
    </row>
    <row r="1148" spans="1:8" x14ac:dyDescent="0.25">
      <c r="A1148" s="22"/>
      <c r="B1148" s="22"/>
      <c r="C1148" s="24" t="s">
        <v>449</v>
      </c>
      <c r="D1148" s="24" t="s">
        <v>450</v>
      </c>
      <c r="E1148" s="121">
        <v>3</v>
      </c>
      <c r="F1148" s="22" t="s">
        <v>38</v>
      </c>
      <c r="G1148" s="22" t="s">
        <v>20</v>
      </c>
      <c r="H1148" s="24">
        <v>9</v>
      </c>
    </row>
    <row r="1149" spans="1:8" x14ac:dyDescent="0.25">
      <c r="A1149" s="22"/>
      <c r="B1149" s="22"/>
      <c r="C1149" s="24" t="s">
        <v>451</v>
      </c>
      <c r="D1149" s="24" t="s">
        <v>452</v>
      </c>
      <c r="E1149" s="121">
        <v>27</v>
      </c>
      <c r="F1149" s="22" t="s">
        <v>19</v>
      </c>
      <c r="G1149" s="22" t="s">
        <v>20</v>
      </c>
      <c r="H1149" s="24">
        <v>12</v>
      </c>
    </row>
    <row r="1150" spans="1:8" x14ac:dyDescent="0.25">
      <c r="A1150" s="22"/>
      <c r="B1150" s="22"/>
      <c r="C1150" s="24" t="s">
        <v>451</v>
      </c>
      <c r="D1150" s="24" t="s">
        <v>452</v>
      </c>
      <c r="E1150" s="121">
        <v>9</v>
      </c>
      <c r="F1150" s="22" t="s">
        <v>19</v>
      </c>
      <c r="G1150" s="22" t="s">
        <v>51</v>
      </c>
      <c r="H1150" s="24">
        <v>6</v>
      </c>
    </row>
    <row r="1151" spans="1:8" x14ac:dyDescent="0.25">
      <c r="A1151" s="22"/>
      <c r="B1151" s="22"/>
      <c r="C1151" s="24" t="s">
        <v>453</v>
      </c>
      <c r="D1151" s="24" t="s">
        <v>454</v>
      </c>
      <c r="E1151" s="121">
        <v>2</v>
      </c>
      <c r="F1151" s="22" t="s">
        <v>19</v>
      </c>
      <c r="G1151" s="22" t="s">
        <v>20</v>
      </c>
      <c r="H1151" s="24">
        <v>12</v>
      </c>
    </row>
    <row r="1152" spans="1:8" s="1" customFormat="1" x14ac:dyDescent="0.25">
      <c r="A1152" s="34" t="s">
        <v>455</v>
      </c>
      <c r="B1152" s="35"/>
      <c r="C1152" s="35"/>
      <c r="D1152" s="36"/>
      <c r="E1152" s="37"/>
      <c r="F1152" s="37"/>
      <c r="G1152" s="37"/>
      <c r="H1152" s="37"/>
    </row>
    <row r="1153" spans="1:8" s="1" customFormat="1" x14ac:dyDescent="0.25">
      <c r="A1153" s="22"/>
      <c r="B1153" s="22"/>
      <c r="C1153" s="24" t="s">
        <v>456</v>
      </c>
      <c r="D1153" s="42" t="s">
        <v>457</v>
      </c>
      <c r="E1153" s="121">
        <v>801</v>
      </c>
      <c r="F1153" s="120" t="s">
        <v>43</v>
      </c>
      <c r="G1153" s="120" t="s">
        <v>16</v>
      </c>
      <c r="H1153" s="98">
        <v>3</v>
      </c>
    </row>
    <row r="1154" spans="1:8" s="1" customFormat="1" x14ac:dyDescent="0.25">
      <c r="A1154" s="22"/>
      <c r="B1154" s="22"/>
      <c r="C1154" s="24" t="s">
        <v>456</v>
      </c>
      <c r="D1154" s="42" t="s">
        <v>457</v>
      </c>
      <c r="E1154" s="121">
        <v>500</v>
      </c>
      <c r="F1154" s="120" t="s">
        <v>19</v>
      </c>
      <c r="G1154" s="120" t="s">
        <v>20</v>
      </c>
      <c r="H1154" s="98">
        <v>12</v>
      </c>
    </row>
    <row r="1155" spans="1:8" s="1" customFormat="1" x14ac:dyDescent="0.25">
      <c r="A1155" s="22"/>
      <c r="B1155" s="22"/>
      <c r="C1155" s="24" t="s">
        <v>456</v>
      </c>
      <c r="D1155" s="42" t="s">
        <v>457</v>
      </c>
      <c r="E1155" s="121">
        <v>1</v>
      </c>
      <c r="F1155" s="120" t="s">
        <v>44</v>
      </c>
      <c r="G1155" s="120" t="s">
        <v>20</v>
      </c>
      <c r="H1155" s="98">
        <v>11</v>
      </c>
    </row>
    <row r="1156" spans="1:8" s="1" customFormat="1" x14ac:dyDescent="0.25">
      <c r="A1156" s="22"/>
      <c r="B1156" s="22"/>
      <c r="C1156" s="24" t="s">
        <v>456</v>
      </c>
      <c r="D1156" s="42" t="s">
        <v>457</v>
      </c>
      <c r="E1156" s="121">
        <v>2152</v>
      </c>
      <c r="F1156" s="120" t="s">
        <v>19</v>
      </c>
      <c r="G1156" s="120" t="s">
        <v>20</v>
      </c>
      <c r="H1156" s="98">
        <v>12</v>
      </c>
    </row>
    <row r="1157" spans="1:8" s="1" customFormat="1" x14ac:dyDescent="0.25">
      <c r="A1157" s="22"/>
      <c r="B1157" s="22"/>
      <c r="C1157" s="24" t="s">
        <v>458</v>
      </c>
      <c r="D1157" s="24" t="s">
        <v>459</v>
      </c>
      <c r="E1157" s="121">
        <v>484</v>
      </c>
      <c r="F1157" s="120" t="s">
        <v>15</v>
      </c>
      <c r="G1157" s="120" t="s">
        <v>16</v>
      </c>
      <c r="H1157" s="98">
        <v>12</v>
      </c>
    </row>
    <row r="1158" spans="1:8" s="1" customFormat="1" x14ac:dyDescent="0.25">
      <c r="A1158" s="22"/>
      <c r="B1158" s="22"/>
      <c r="C1158" s="24" t="s">
        <v>458</v>
      </c>
      <c r="D1158" s="24" t="s">
        <v>459</v>
      </c>
      <c r="E1158" s="121">
        <v>245</v>
      </c>
      <c r="F1158" s="120" t="s">
        <v>15</v>
      </c>
      <c r="G1158" s="120" t="s">
        <v>42</v>
      </c>
      <c r="H1158" s="98">
        <v>9</v>
      </c>
    </row>
    <row r="1159" spans="1:8" s="1" customFormat="1" x14ac:dyDescent="0.25">
      <c r="A1159" s="22"/>
      <c r="B1159" s="22"/>
      <c r="C1159" s="24" t="s">
        <v>458</v>
      </c>
      <c r="D1159" s="24" t="s">
        <v>459</v>
      </c>
      <c r="E1159" s="121">
        <v>14</v>
      </c>
      <c r="F1159" s="120" t="s">
        <v>204</v>
      </c>
      <c r="G1159" s="120" t="s">
        <v>16</v>
      </c>
      <c r="H1159" s="98">
        <v>10</v>
      </c>
    </row>
    <row r="1160" spans="1:8" s="1" customFormat="1" x14ac:dyDescent="0.25">
      <c r="A1160" s="22"/>
      <c r="B1160" s="22"/>
      <c r="C1160" s="24" t="s">
        <v>458</v>
      </c>
      <c r="D1160" s="24" t="s">
        <v>459</v>
      </c>
      <c r="E1160" s="121">
        <v>4</v>
      </c>
      <c r="F1160" s="120" t="s">
        <v>204</v>
      </c>
      <c r="G1160" s="120" t="s">
        <v>42</v>
      </c>
      <c r="H1160" s="98">
        <v>7</v>
      </c>
    </row>
    <row r="1161" spans="1:8" s="1" customFormat="1" x14ac:dyDescent="0.25">
      <c r="A1161" s="22"/>
      <c r="B1161" s="22"/>
      <c r="C1161" s="24" t="s">
        <v>458</v>
      </c>
      <c r="D1161" s="24" t="s">
        <v>459</v>
      </c>
      <c r="E1161" s="121">
        <v>635</v>
      </c>
      <c r="F1161" s="120" t="s">
        <v>19</v>
      </c>
      <c r="G1161" s="120" t="s">
        <v>20</v>
      </c>
      <c r="H1161" s="98">
        <v>12</v>
      </c>
    </row>
    <row r="1162" spans="1:8" s="1" customFormat="1" x14ac:dyDescent="0.25">
      <c r="A1162" s="22"/>
      <c r="B1162" s="22"/>
      <c r="C1162" s="24" t="s">
        <v>458</v>
      </c>
      <c r="D1162" s="24" t="s">
        <v>459</v>
      </c>
      <c r="E1162" s="121">
        <v>270</v>
      </c>
      <c r="F1162" s="120" t="s">
        <v>19</v>
      </c>
      <c r="G1162" s="120" t="s">
        <v>23</v>
      </c>
      <c r="H1162" s="98">
        <v>9</v>
      </c>
    </row>
    <row r="1163" spans="1:8" s="1" customFormat="1" x14ac:dyDescent="0.25">
      <c r="A1163" s="22"/>
      <c r="B1163" s="22"/>
      <c r="C1163" s="24" t="s">
        <v>458</v>
      </c>
      <c r="D1163" s="24" t="s">
        <v>459</v>
      </c>
      <c r="E1163" s="121">
        <v>25</v>
      </c>
      <c r="F1163" s="120" t="s">
        <v>44</v>
      </c>
      <c r="G1163" s="120" t="s">
        <v>20</v>
      </c>
      <c r="H1163" s="98">
        <v>11</v>
      </c>
    </row>
    <row r="1164" spans="1:8" s="1" customFormat="1" x14ac:dyDescent="0.25">
      <c r="A1164" s="22"/>
      <c r="B1164" s="22"/>
      <c r="C1164" s="24" t="s">
        <v>458</v>
      </c>
      <c r="D1164" s="24" t="s">
        <v>459</v>
      </c>
      <c r="E1164" s="121">
        <v>4</v>
      </c>
      <c r="F1164" s="120" t="s">
        <v>44</v>
      </c>
      <c r="G1164" s="120" t="s">
        <v>23</v>
      </c>
      <c r="H1164" s="98">
        <v>8</v>
      </c>
    </row>
    <row r="1165" spans="1:8" s="1" customFormat="1" x14ac:dyDescent="0.25">
      <c r="A1165" s="22"/>
      <c r="B1165" s="22"/>
      <c r="C1165" s="24" t="s">
        <v>460</v>
      </c>
      <c r="D1165" s="24" t="s">
        <v>461</v>
      </c>
      <c r="E1165" s="121">
        <v>673</v>
      </c>
      <c r="F1165" s="120" t="s">
        <v>15</v>
      </c>
      <c r="G1165" s="120" t="s">
        <v>16</v>
      </c>
      <c r="H1165" s="98">
        <v>12</v>
      </c>
    </row>
    <row r="1166" spans="1:8" s="1" customFormat="1" x14ac:dyDescent="0.25">
      <c r="A1166" s="22"/>
      <c r="B1166" s="22"/>
      <c r="C1166" s="24" t="s">
        <v>460</v>
      </c>
      <c r="D1166" s="24" t="s">
        <v>461</v>
      </c>
      <c r="E1166" s="121">
        <v>295</v>
      </c>
      <c r="F1166" s="120" t="s">
        <v>15</v>
      </c>
      <c r="G1166" s="120" t="s">
        <v>42</v>
      </c>
      <c r="H1166" s="98">
        <v>9</v>
      </c>
    </row>
    <row r="1167" spans="1:8" s="1" customFormat="1" x14ac:dyDescent="0.25">
      <c r="A1167" s="22"/>
      <c r="B1167" s="22"/>
      <c r="C1167" s="24" t="s">
        <v>460</v>
      </c>
      <c r="D1167" s="24" t="s">
        <v>461</v>
      </c>
      <c r="E1167" s="121">
        <v>621</v>
      </c>
      <c r="F1167" s="120" t="s">
        <v>19</v>
      </c>
      <c r="G1167" s="120" t="s">
        <v>20</v>
      </c>
      <c r="H1167" s="98">
        <v>12</v>
      </c>
    </row>
    <row r="1168" spans="1:8" s="1" customFormat="1" x14ac:dyDescent="0.25">
      <c r="A1168" s="22"/>
      <c r="B1168" s="22"/>
      <c r="C1168" s="24" t="s">
        <v>460</v>
      </c>
      <c r="D1168" s="24" t="s">
        <v>461</v>
      </c>
      <c r="E1168" s="121">
        <v>295</v>
      </c>
      <c r="F1168" s="120" t="s">
        <v>19</v>
      </c>
      <c r="G1168" s="120" t="s">
        <v>23</v>
      </c>
      <c r="H1168" s="98">
        <v>9</v>
      </c>
    </row>
    <row r="1169" spans="1:8" s="1" customFormat="1" x14ac:dyDescent="0.25">
      <c r="A1169" s="22"/>
      <c r="B1169" s="22"/>
      <c r="C1169" s="24" t="s">
        <v>462</v>
      </c>
      <c r="D1169" s="24" t="s">
        <v>463</v>
      </c>
      <c r="E1169" s="121">
        <v>2</v>
      </c>
      <c r="F1169" s="120" t="s">
        <v>15</v>
      </c>
      <c r="G1169" s="120" t="s">
        <v>204</v>
      </c>
      <c r="H1169" s="98">
        <v>3</v>
      </c>
    </row>
    <row r="1170" spans="1:8" s="1" customFormat="1" x14ac:dyDescent="0.25">
      <c r="A1170" s="22"/>
      <c r="B1170" s="22"/>
      <c r="C1170" s="24" t="s">
        <v>462</v>
      </c>
      <c r="D1170" s="24" t="s">
        <v>463</v>
      </c>
      <c r="E1170" s="121">
        <v>5</v>
      </c>
      <c r="F1170" s="120" t="s">
        <v>15</v>
      </c>
      <c r="G1170" s="120" t="s">
        <v>41</v>
      </c>
      <c r="H1170" s="98">
        <v>6</v>
      </c>
    </row>
    <row r="1171" spans="1:8" s="1" customFormat="1" x14ac:dyDescent="0.25">
      <c r="A1171" s="22"/>
      <c r="B1171" s="22"/>
      <c r="C1171" s="24" t="s">
        <v>462</v>
      </c>
      <c r="D1171" s="24" t="s">
        <v>463</v>
      </c>
      <c r="E1171" s="121">
        <v>124</v>
      </c>
      <c r="F1171" s="120" t="s">
        <v>15</v>
      </c>
      <c r="G1171" s="120" t="s">
        <v>42</v>
      </c>
      <c r="H1171" s="98">
        <v>9</v>
      </c>
    </row>
    <row r="1172" spans="1:8" s="1" customFormat="1" x14ac:dyDescent="0.25">
      <c r="A1172" s="22"/>
      <c r="B1172" s="22"/>
      <c r="C1172" s="24" t="s">
        <v>462</v>
      </c>
      <c r="D1172" s="24" t="s">
        <v>463</v>
      </c>
      <c r="E1172" s="121">
        <v>111</v>
      </c>
      <c r="F1172" s="120" t="s">
        <v>15</v>
      </c>
      <c r="G1172" s="120" t="s">
        <v>16</v>
      </c>
      <c r="H1172" s="98">
        <v>12</v>
      </c>
    </row>
    <row r="1173" spans="1:8" s="1" customFormat="1" x14ac:dyDescent="0.25">
      <c r="A1173" s="22"/>
      <c r="B1173" s="22"/>
      <c r="C1173" s="24" t="s">
        <v>462</v>
      </c>
      <c r="D1173" s="24" t="s">
        <v>463</v>
      </c>
      <c r="E1173" s="121">
        <v>1</v>
      </c>
      <c r="F1173" s="120" t="s">
        <v>86</v>
      </c>
      <c r="G1173" s="120" t="s">
        <v>71</v>
      </c>
      <c r="H1173" s="98">
        <v>6</v>
      </c>
    </row>
    <row r="1174" spans="1:8" s="1" customFormat="1" x14ac:dyDescent="0.25">
      <c r="A1174" s="22"/>
      <c r="B1174" s="22"/>
      <c r="C1174" s="24" t="s">
        <v>462</v>
      </c>
      <c r="D1174" s="24" t="s">
        <v>463</v>
      </c>
      <c r="E1174" s="121">
        <v>16</v>
      </c>
      <c r="F1174" s="120" t="s">
        <v>86</v>
      </c>
      <c r="G1174" s="120" t="s">
        <v>42</v>
      </c>
      <c r="H1174" s="98">
        <v>8</v>
      </c>
    </row>
    <row r="1175" spans="1:8" s="1" customFormat="1" x14ac:dyDescent="0.25">
      <c r="A1175" s="22"/>
      <c r="B1175" s="22"/>
      <c r="C1175" s="24" t="s">
        <v>462</v>
      </c>
      <c r="D1175" s="24" t="s">
        <v>463</v>
      </c>
      <c r="E1175" s="121">
        <v>18</v>
      </c>
      <c r="F1175" s="120" t="s">
        <v>86</v>
      </c>
      <c r="G1175" s="120" t="s">
        <v>16</v>
      </c>
      <c r="H1175" s="98">
        <v>11</v>
      </c>
    </row>
    <row r="1176" spans="1:8" s="1" customFormat="1" x14ac:dyDescent="0.25">
      <c r="A1176" s="22"/>
      <c r="B1176" s="22"/>
      <c r="C1176" s="24" t="s">
        <v>462</v>
      </c>
      <c r="D1176" s="24" t="s">
        <v>463</v>
      </c>
      <c r="E1176" s="121">
        <v>3</v>
      </c>
      <c r="F1176" s="120" t="s">
        <v>204</v>
      </c>
      <c r="G1176" s="120" t="s">
        <v>42</v>
      </c>
      <c r="H1176" s="98">
        <v>7</v>
      </c>
    </row>
    <row r="1177" spans="1:8" s="1" customFormat="1" x14ac:dyDescent="0.25">
      <c r="A1177" s="22"/>
      <c r="B1177" s="22"/>
      <c r="C1177" s="24" t="s">
        <v>462</v>
      </c>
      <c r="D1177" s="24" t="s">
        <v>463</v>
      </c>
      <c r="E1177" s="121">
        <v>6</v>
      </c>
      <c r="F1177" s="120" t="s">
        <v>204</v>
      </c>
      <c r="G1177" s="120" t="s">
        <v>16</v>
      </c>
      <c r="H1177" s="24">
        <v>10</v>
      </c>
    </row>
    <row r="1178" spans="1:8" s="1" customFormat="1" x14ac:dyDescent="0.25">
      <c r="A1178" s="22"/>
      <c r="B1178" s="22"/>
      <c r="C1178" s="24" t="s">
        <v>462</v>
      </c>
      <c r="D1178" s="24" t="s">
        <v>463</v>
      </c>
      <c r="E1178" s="121">
        <v>7</v>
      </c>
      <c r="F1178" s="120" t="s">
        <v>89</v>
      </c>
      <c r="G1178" s="120" t="s">
        <v>16</v>
      </c>
      <c r="H1178" s="24">
        <v>9</v>
      </c>
    </row>
    <row r="1179" spans="1:8" s="1" customFormat="1" x14ac:dyDescent="0.25">
      <c r="A1179" s="22"/>
      <c r="B1179" s="22"/>
      <c r="C1179" s="24" t="s">
        <v>462</v>
      </c>
      <c r="D1179" s="24" t="s">
        <v>463</v>
      </c>
      <c r="E1179" s="121">
        <v>5</v>
      </c>
      <c r="F1179" s="120" t="s">
        <v>89</v>
      </c>
      <c r="G1179" s="120" t="s">
        <v>42</v>
      </c>
      <c r="H1179" s="24">
        <v>6</v>
      </c>
    </row>
    <row r="1180" spans="1:8" s="1" customFormat="1" x14ac:dyDescent="0.25">
      <c r="A1180" s="22"/>
      <c r="B1180" s="22"/>
      <c r="C1180" s="24" t="s">
        <v>462</v>
      </c>
      <c r="D1180" s="24" t="s">
        <v>463</v>
      </c>
      <c r="E1180" s="121">
        <v>3</v>
      </c>
      <c r="F1180" s="120" t="s">
        <v>90</v>
      </c>
      <c r="G1180" s="120" t="s">
        <v>16</v>
      </c>
      <c r="H1180" s="24">
        <v>8</v>
      </c>
    </row>
    <row r="1181" spans="1:8" s="1" customFormat="1" x14ac:dyDescent="0.25">
      <c r="A1181" s="22"/>
      <c r="B1181" s="22"/>
      <c r="C1181" s="24" t="s">
        <v>462</v>
      </c>
      <c r="D1181" s="24" t="s">
        <v>463</v>
      </c>
      <c r="E1181" s="121">
        <v>1</v>
      </c>
      <c r="F1181" s="120" t="s">
        <v>90</v>
      </c>
      <c r="G1181" s="120" t="s">
        <v>42</v>
      </c>
      <c r="H1181" s="24">
        <v>5</v>
      </c>
    </row>
    <row r="1182" spans="1:8" s="1" customFormat="1" x14ac:dyDescent="0.25">
      <c r="A1182" s="22"/>
      <c r="B1182" s="22"/>
      <c r="C1182" s="24" t="s">
        <v>462</v>
      </c>
      <c r="D1182" s="24" t="s">
        <v>463</v>
      </c>
      <c r="E1182" s="121">
        <v>25</v>
      </c>
      <c r="F1182" s="120" t="s">
        <v>43</v>
      </c>
      <c r="G1182" s="120" t="s">
        <v>16</v>
      </c>
      <c r="H1182" s="24">
        <v>3</v>
      </c>
    </row>
    <row r="1183" spans="1:8" s="1" customFormat="1" x14ac:dyDescent="0.25">
      <c r="A1183" s="22"/>
      <c r="B1183" s="22"/>
      <c r="C1183" s="24" t="s">
        <v>462</v>
      </c>
      <c r="D1183" s="24" t="s">
        <v>463</v>
      </c>
      <c r="E1183" s="121">
        <v>159</v>
      </c>
      <c r="F1183" s="120" t="s">
        <v>19</v>
      </c>
      <c r="G1183" s="120" t="s">
        <v>20</v>
      </c>
      <c r="H1183" s="98">
        <v>12</v>
      </c>
    </row>
    <row r="1184" spans="1:8" s="1" customFormat="1" x14ac:dyDescent="0.25">
      <c r="A1184" s="22"/>
      <c r="B1184" s="22"/>
      <c r="C1184" s="24" t="s">
        <v>462</v>
      </c>
      <c r="D1184" s="24" t="s">
        <v>463</v>
      </c>
      <c r="E1184" s="121">
        <v>50</v>
      </c>
      <c r="F1184" s="120" t="s">
        <v>19</v>
      </c>
      <c r="G1184" s="120" t="s">
        <v>23</v>
      </c>
      <c r="H1184" s="98">
        <v>9</v>
      </c>
    </row>
    <row r="1185" spans="1:8" s="1" customFormat="1" x14ac:dyDescent="0.25">
      <c r="A1185" s="22"/>
      <c r="B1185" s="22"/>
      <c r="C1185" s="24" t="s">
        <v>462</v>
      </c>
      <c r="D1185" s="24" t="s">
        <v>463</v>
      </c>
      <c r="E1185" s="121">
        <v>3</v>
      </c>
      <c r="F1185" s="120" t="s">
        <v>19</v>
      </c>
      <c r="G1185" s="120" t="s">
        <v>51</v>
      </c>
      <c r="H1185" s="24">
        <v>6</v>
      </c>
    </row>
    <row r="1186" spans="1:8" s="1" customFormat="1" x14ac:dyDescent="0.25">
      <c r="A1186" s="22"/>
      <c r="B1186" s="22"/>
      <c r="C1186" s="24" t="s">
        <v>462</v>
      </c>
      <c r="D1186" s="24" t="s">
        <v>463</v>
      </c>
      <c r="E1186" s="121">
        <v>3</v>
      </c>
      <c r="F1186" s="120" t="s">
        <v>19</v>
      </c>
      <c r="G1186" s="120" t="s">
        <v>34</v>
      </c>
      <c r="H1186" s="24">
        <v>3</v>
      </c>
    </row>
    <row r="1187" spans="1:8" s="1" customFormat="1" x14ac:dyDescent="0.25">
      <c r="A1187" s="22"/>
      <c r="B1187" s="22"/>
      <c r="C1187" s="24" t="s">
        <v>462</v>
      </c>
      <c r="D1187" s="24" t="s">
        <v>463</v>
      </c>
      <c r="E1187" s="121">
        <v>78</v>
      </c>
      <c r="F1187" s="120" t="s">
        <v>44</v>
      </c>
      <c r="G1187" s="120" t="s">
        <v>20</v>
      </c>
      <c r="H1187" s="98">
        <v>11</v>
      </c>
    </row>
    <row r="1188" spans="1:8" s="99" customFormat="1" ht="14.25" x14ac:dyDescent="0.25">
      <c r="A1188" s="24"/>
      <c r="B1188" s="24"/>
      <c r="C1188" s="24" t="s">
        <v>462</v>
      </c>
      <c r="D1188" s="24" t="s">
        <v>463</v>
      </c>
      <c r="E1188" s="121">
        <v>10</v>
      </c>
      <c r="F1188" s="120" t="s">
        <v>44</v>
      </c>
      <c r="G1188" s="120" t="s">
        <v>23</v>
      </c>
      <c r="H1188" s="24">
        <v>8</v>
      </c>
    </row>
    <row r="1189" spans="1:8" s="1" customFormat="1" x14ac:dyDescent="0.25">
      <c r="A1189" s="22"/>
      <c r="B1189" s="22"/>
      <c r="C1189" s="24" t="s">
        <v>462</v>
      </c>
      <c r="D1189" s="24" t="s">
        <v>463</v>
      </c>
      <c r="E1189" s="121">
        <v>17</v>
      </c>
      <c r="F1189" s="120" t="s">
        <v>34</v>
      </c>
      <c r="G1189" s="120" t="s">
        <v>20</v>
      </c>
      <c r="H1189" s="98">
        <v>10</v>
      </c>
    </row>
    <row r="1190" spans="1:8" s="1" customFormat="1" x14ac:dyDescent="0.25">
      <c r="A1190" s="22"/>
      <c r="B1190" s="22"/>
      <c r="C1190" s="24" t="s">
        <v>462</v>
      </c>
      <c r="D1190" s="24" t="s">
        <v>463</v>
      </c>
      <c r="E1190" s="121">
        <v>1</v>
      </c>
      <c r="F1190" s="120" t="s">
        <v>34</v>
      </c>
      <c r="G1190" s="120" t="s">
        <v>23</v>
      </c>
      <c r="H1190" s="98">
        <v>7</v>
      </c>
    </row>
    <row r="1191" spans="1:8" s="1" customFormat="1" x14ac:dyDescent="0.25">
      <c r="A1191" s="22"/>
      <c r="B1191" s="22"/>
      <c r="C1191" s="24" t="s">
        <v>462</v>
      </c>
      <c r="D1191" s="24" t="s">
        <v>463</v>
      </c>
      <c r="E1191" s="121">
        <v>13</v>
      </c>
      <c r="F1191" s="120" t="s">
        <v>38</v>
      </c>
      <c r="G1191" s="120" t="s">
        <v>20</v>
      </c>
      <c r="H1191" s="98">
        <v>9</v>
      </c>
    </row>
    <row r="1192" spans="1:8" s="1" customFormat="1" x14ac:dyDescent="0.25">
      <c r="A1192" s="22"/>
      <c r="B1192" s="22"/>
      <c r="C1192" s="24" t="s">
        <v>462</v>
      </c>
      <c r="D1192" s="24" t="s">
        <v>463</v>
      </c>
      <c r="E1192" s="121">
        <v>2</v>
      </c>
      <c r="F1192" s="120" t="s">
        <v>38</v>
      </c>
      <c r="G1192" s="120" t="s">
        <v>23</v>
      </c>
      <c r="H1192" s="98">
        <v>6</v>
      </c>
    </row>
    <row r="1193" spans="1:8" s="1" customFormat="1" x14ac:dyDescent="0.25">
      <c r="A1193" s="22"/>
      <c r="B1193" s="22"/>
      <c r="C1193" s="24" t="s">
        <v>462</v>
      </c>
      <c r="D1193" s="24" t="s">
        <v>463</v>
      </c>
      <c r="E1193" s="121">
        <v>4</v>
      </c>
      <c r="F1193" s="120" t="s">
        <v>31</v>
      </c>
      <c r="G1193" s="120" t="s">
        <v>20</v>
      </c>
      <c r="H1193" s="24">
        <v>8</v>
      </c>
    </row>
    <row r="1194" spans="1:8" s="1" customFormat="1" x14ac:dyDescent="0.25">
      <c r="A1194" s="22"/>
      <c r="B1194" s="22"/>
      <c r="C1194" s="24" t="s">
        <v>462</v>
      </c>
      <c r="D1194" s="24" t="s">
        <v>463</v>
      </c>
      <c r="E1194" s="121">
        <v>1</v>
      </c>
      <c r="F1194" s="120" t="s">
        <v>31</v>
      </c>
      <c r="G1194" s="120" t="s">
        <v>23</v>
      </c>
      <c r="H1194" s="24">
        <v>5</v>
      </c>
    </row>
    <row r="1195" spans="1:8" s="1" customFormat="1" x14ac:dyDescent="0.25">
      <c r="A1195" s="22"/>
      <c r="B1195" s="22"/>
      <c r="C1195" s="24" t="s">
        <v>464</v>
      </c>
      <c r="D1195" s="24" t="s">
        <v>465</v>
      </c>
      <c r="E1195" s="121">
        <v>52</v>
      </c>
      <c r="F1195" s="120" t="s">
        <v>15</v>
      </c>
      <c r="G1195" s="120" t="s">
        <v>16</v>
      </c>
      <c r="H1195" s="98">
        <v>12</v>
      </c>
    </row>
    <row r="1196" spans="1:8" s="1" customFormat="1" x14ac:dyDescent="0.25">
      <c r="A1196" s="22"/>
      <c r="B1196" s="22"/>
      <c r="C1196" s="24" t="s">
        <v>464</v>
      </c>
      <c r="D1196" s="24" t="s">
        <v>465</v>
      </c>
      <c r="E1196" s="121">
        <v>6</v>
      </c>
      <c r="F1196" s="120" t="s">
        <v>43</v>
      </c>
      <c r="G1196" s="120" t="s">
        <v>16</v>
      </c>
      <c r="H1196" s="98">
        <v>3</v>
      </c>
    </row>
    <row r="1197" spans="1:8" s="1" customFormat="1" x14ac:dyDescent="0.25">
      <c r="A1197" s="22"/>
      <c r="B1197" s="22"/>
      <c r="C1197" s="24" t="s">
        <v>464</v>
      </c>
      <c r="D1197" s="24" t="s">
        <v>465</v>
      </c>
      <c r="E1197" s="121">
        <v>65</v>
      </c>
      <c r="F1197" s="120" t="s">
        <v>15</v>
      </c>
      <c r="G1197" s="120" t="s">
        <v>43</v>
      </c>
      <c r="H1197" s="98">
        <v>10</v>
      </c>
    </row>
    <row r="1198" spans="1:8" s="1" customFormat="1" x14ac:dyDescent="0.25">
      <c r="A1198" s="22"/>
      <c r="B1198" s="22"/>
      <c r="C1198" s="24" t="s">
        <v>464</v>
      </c>
      <c r="D1198" s="24" t="s">
        <v>465</v>
      </c>
      <c r="E1198" s="121">
        <v>97</v>
      </c>
      <c r="F1198" s="120" t="s">
        <v>15</v>
      </c>
      <c r="G1198" s="120" t="s">
        <v>16</v>
      </c>
      <c r="H1198" s="98">
        <v>12</v>
      </c>
    </row>
    <row r="1199" spans="1:8" s="1" customFormat="1" x14ac:dyDescent="0.25">
      <c r="A1199" s="22"/>
      <c r="B1199" s="22"/>
      <c r="C1199" s="24" t="s">
        <v>466</v>
      </c>
      <c r="D1199" s="24" t="s">
        <v>467</v>
      </c>
      <c r="E1199" s="121">
        <v>6</v>
      </c>
      <c r="F1199" s="120" t="s">
        <v>90</v>
      </c>
      <c r="G1199" s="120" t="s">
        <v>16</v>
      </c>
      <c r="H1199" s="24">
        <v>8</v>
      </c>
    </row>
    <row r="1200" spans="1:8" s="1" customFormat="1" x14ac:dyDescent="0.25">
      <c r="A1200" s="22"/>
      <c r="B1200" s="22"/>
      <c r="C1200" s="24" t="s">
        <v>468</v>
      </c>
      <c r="D1200" s="24" t="s">
        <v>469</v>
      </c>
      <c r="E1200" s="121">
        <v>9</v>
      </c>
      <c r="F1200" s="120" t="s">
        <v>43</v>
      </c>
      <c r="G1200" s="120" t="s">
        <v>20</v>
      </c>
      <c r="H1200" s="24">
        <v>15</v>
      </c>
    </row>
    <row r="1201" spans="1:8" s="1" customFormat="1" x14ac:dyDescent="0.25">
      <c r="A1201" s="22"/>
      <c r="B1201" s="22"/>
      <c r="C1201" s="24" t="s">
        <v>468</v>
      </c>
      <c r="D1201" s="24" t="s">
        <v>469</v>
      </c>
      <c r="E1201" s="121">
        <v>10</v>
      </c>
      <c r="F1201" s="120" t="s">
        <v>43</v>
      </c>
      <c r="G1201" s="120" t="s">
        <v>23</v>
      </c>
      <c r="H1201" s="24">
        <v>12</v>
      </c>
    </row>
    <row r="1202" spans="1:8" s="1" customFormat="1" x14ac:dyDescent="0.25">
      <c r="A1202" s="22"/>
      <c r="B1202" s="22"/>
      <c r="C1202" s="24" t="s">
        <v>468</v>
      </c>
      <c r="D1202" s="24" t="s">
        <v>469</v>
      </c>
      <c r="E1202" s="121">
        <v>1</v>
      </c>
      <c r="F1202" s="120" t="s">
        <v>16</v>
      </c>
      <c r="G1202" s="120" t="s">
        <v>20</v>
      </c>
      <c r="H1202" s="24">
        <v>13</v>
      </c>
    </row>
    <row r="1203" spans="1:8" s="1" customFormat="1" x14ac:dyDescent="0.25">
      <c r="A1203" s="22"/>
      <c r="B1203" s="22"/>
      <c r="C1203" s="24" t="s">
        <v>468</v>
      </c>
      <c r="D1203" s="24" t="s">
        <v>469</v>
      </c>
      <c r="E1203" s="121">
        <v>1</v>
      </c>
      <c r="F1203" s="120" t="s">
        <v>90</v>
      </c>
      <c r="G1203" s="120" t="s">
        <v>16</v>
      </c>
      <c r="H1203" s="24">
        <v>8</v>
      </c>
    </row>
    <row r="1204" spans="1:8" s="1" customFormat="1" x14ac:dyDescent="0.25">
      <c r="A1204" s="22"/>
      <c r="B1204" s="22"/>
      <c r="C1204" s="24" t="s">
        <v>468</v>
      </c>
      <c r="D1204" s="24" t="s">
        <v>469</v>
      </c>
      <c r="E1204" s="121">
        <v>2</v>
      </c>
      <c r="F1204" s="120" t="s">
        <v>89</v>
      </c>
      <c r="G1204" s="120" t="s">
        <v>16</v>
      </c>
      <c r="H1204" s="24">
        <v>9</v>
      </c>
    </row>
    <row r="1205" spans="1:8" s="1" customFormat="1" x14ac:dyDescent="0.25">
      <c r="A1205" s="22"/>
      <c r="B1205" s="22"/>
      <c r="C1205" s="24" t="s">
        <v>468</v>
      </c>
      <c r="D1205" s="24" t="s">
        <v>469</v>
      </c>
      <c r="E1205" s="121">
        <v>4</v>
      </c>
      <c r="F1205" s="120" t="s">
        <v>15</v>
      </c>
      <c r="G1205" s="120" t="s">
        <v>16</v>
      </c>
      <c r="H1205" s="24">
        <v>12</v>
      </c>
    </row>
    <row r="1206" spans="1:8" s="1" customFormat="1" x14ac:dyDescent="0.25">
      <c r="A1206" s="22"/>
      <c r="B1206" s="22"/>
      <c r="C1206" s="24" t="s">
        <v>470</v>
      </c>
      <c r="D1206" s="24" t="s">
        <v>471</v>
      </c>
      <c r="E1206" s="124">
        <v>877</v>
      </c>
      <c r="F1206" s="120" t="s">
        <v>15</v>
      </c>
      <c r="G1206" s="120" t="s">
        <v>16</v>
      </c>
      <c r="H1206" s="24">
        <v>12</v>
      </c>
    </row>
    <row r="1207" spans="1:8" s="1" customFormat="1" x14ac:dyDescent="0.25">
      <c r="A1207" s="22"/>
      <c r="B1207" s="22"/>
      <c r="C1207" s="24" t="s">
        <v>470</v>
      </c>
      <c r="D1207" s="24" t="s">
        <v>471</v>
      </c>
      <c r="E1207" s="124">
        <v>407</v>
      </c>
      <c r="F1207" s="120" t="s">
        <v>43</v>
      </c>
      <c r="G1207" s="120" t="s">
        <v>20</v>
      </c>
      <c r="H1207" s="24">
        <v>15</v>
      </c>
    </row>
    <row r="1208" spans="1:8" s="1" customFormat="1" x14ac:dyDescent="0.25">
      <c r="A1208" s="22"/>
      <c r="B1208" s="22"/>
      <c r="C1208" s="24" t="s">
        <v>470</v>
      </c>
      <c r="D1208" s="24" t="s">
        <v>471</v>
      </c>
      <c r="E1208" s="61">
        <v>314</v>
      </c>
      <c r="F1208" s="120" t="s">
        <v>15</v>
      </c>
      <c r="G1208" s="120" t="s">
        <v>42</v>
      </c>
      <c r="H1208" s="24">
        <v>9</v>
      </c>
    </row>
    <row r="1209" spans="1:8" s="1" customFormat="1" x14ac:dyDescent="0.25">
      <c r="A1209" s="22"/>
      <c r="B1209" s="22"/>
      <c r="C1209" s="24" t="s">
        <v>472</v>
      </c>
      <c r="D1209" s="24" t="s">
        <v>473</v>
      </c>
      <c r="E1209" s="61">
        <v>25</v>
      </c>
      <c r="F1209" s="120" t="s">
        <v>43</v>
      </c>
      <c r="G1209" s="120" t="s">
        <v>16</v>
      </c>
      <c r="H1209" s="137" t="s">
        <v>474</v>
      </c>
    </row>
    <row r="1210" spans="1:8" s="1" customFormat="1" x14ac:dyDescent="0.25">
      <c r="A1210" s="22"/>
      <c r="B1210" s="22"/>
      <c r="C1210" s="24" t="s">
        <v>472</v>
      </c>
      <c r="D1210" s="24" t="s">
        <v>473</v>
      </c>
      <c r="E1210" s="61">
        <v>2</v>
      </c>
      <c r="F1210" s="120" t="s">
        <v>17</v>
      </c>
      <c r="G1210" s="120" t="s">
        <v>16</v>
      </c>
      <c r="H1210" s="137" t="s">
        <v>475</v>
      </c>
    </row>
    <row r="1211" spans="1:8" x14ac:dyDescent="0.25">
      <c r="A1211" s="22"/>
      <c r="B1211" s="22"/>
      <c r="C1211" s="24" t="s">
        <v>472</v>
      </c>
      <c r="D1211" s="24" t="s">
        <v>473</v>
      </c>
      <c r="E1211" s="61">
        <v>204</v>
      </c>
      <c r="F1211" s="120" t="s">
        <v>15</v>
      </c>
      <c r="G1211" s="120" t="s">
        <v>16</v>
      </c>
      <c r="H1211" s="24">
        <v>12</v>
      </c>
    </row>
    <row r="1213" spans="1:8" s="139" customFormat="1" ht="16.5" x14ac:dyDescent="0.25">
      <c r="A1213" s="138"/>
      <c r="B1213" s="138"/>
      <c r="D1213" s="140"/>
      <c r="E1213" s="1"/>
      <c r="F1213" s="141" t="s">
        <v>476</v>
      </c>
      <c r="G1213" s="2"/>
      <c r="H1213" s="142"/>
    </row>
    <row r="1214" spans="1:8" s="147" customFormat="1" ht="16.5" x14ac:dyDescent="0.25">
      <c r="A1214" s="143"/>
      <c r="B1214" s="173" t="s">
        <v>477</v>
      </c>
      <c r="C1214" s="173"/>
      <c r="D1214" s="144"/>
      <c r="E1214" s="145"/>
      <c r="F1214" s="141" t="s">
        <v>478</v>
      </c>
      <c r="G1214" s="146"/>
      <c r="H1214" s="141"/>
    </row>
    <row r="1215" spans="1:8" s="147" customFormat="1" ht="16.5" x14ac:dyDescent="0.25">
      <c r="A1215" s="143"/>
      <c r="B1215" s="148"/>
      <c r="C1215" s="144"/>
      <c r="D1215" s="144"/>
      <c r="E1215" s="145"/>
      <c r="F1215" s="146"/>
      <c r="G1215" s="146"/>
      <c r="H1215" s="141"/>
    </row>
    <row r="1216" spans="1:8" s="147" customFormat="1" ht="16.5" x14ac:dyDescent="0.25">
      <c r="A1216" s="143"/>
      <c r="B1216" s="143"/>
      <c r="C1216" s="149"/>
      <c r="D1216" s="150"/>
      <c r="E1216" s="151"/>
      <c r="F1216" s="152"/>
      <c r="G1216" s="152"/>
      <c r="H1216" s="153"/>
    </row>
    <row r="1217" spans="1:8" s="147" customFormat="1" ht="16.5" x14ac:dyDescent="0.25">
      <c r="A1217" s="143"/>
      <c r="B1217" s="143"/>
      <c r="C1217" s="149"/>
      <c r="D1217" s="150"/>
      <c r="E1217" s="151"/>
      <c r="F1217" s="152"/>
      <c r="G1217" s="152"/>
      <c r="H1217" s="153"/>
    </row>
    <row r="1218" spans="1:8" s="147" customFormat="1" ht="16.5" x14ac:dyDescent="0.25">
      <c r="A1218" s="143"/>
      <c r="B1218" s="143"/>
      <c r="C1218" s="149"/>
      <c r="D1218" s="150"/>
      <c r="E1218" s="151"/>
      <c r="F1218" s="152"/>
      <c r="G1218" s="152"/>
      <c r="H1218" s="153"/>
    </row>
    <row r="1219" spans="1:8" s="147" customFormat="1" ht="16.5" x14ac:dyDescent="0.25">
      <c r="A1219" s="143"/>
      <c r="B1219" s="173" t="s">
        <v>479</v>
      </c>
      <c r="C1219" s="173"/>
      <c r="D1219" s="144"/>
      <c r="E1219" s="145"/>
      <c r="F1219" s="141" t="s">
        <v>480</v>
      </c>
      <c r="G1219" s="146"/>
      <c r="H1219" s="141"/>
    </row>
    <row r="1220" spans="1:8" s="147" customFormat="1" ht="16.5" x14ac:dyDescent="0.25">
      <c r="A1220" s="143"/>
      <c r="B1220" s="148"/>
      <c r="C1220" s="144"/>
      <c r="D1220" s="144"/>
      <c r="E1220" s="145"/>
      <c r="F1220" s="146"/>
      <c r="G1220" s="146"/>
      <c r="H1220" s="141"/>
    </row>
    <row r="1221" spans="1:8" s="147" customFormat="1" ht="16.5" x14ac:dyDescent="0.25">
      <c r="A1221" s="143"/>
      <c r="B1221" s="148"/>
      <c r="C1221" s="144"/>
      <c r="D1221" s="144"/>
      <c r="E1221" s="145"/>
      <c r="F1221" s="146"/>
      <c r="G1221" s="146"/>
      <c r="H1221" s="141"/>
    </row>
  </sheetData>
  <mergeCells count="7">
    <mergeCell ref="B1219:C1219"/>
    <mergeCell ref="A1:B1"/>
    <mergeCell ref="A2:B2"/>
    <mergeCell ref="A4:H4"/>
    <mergeCell ref="A5:H5"/>
    <mergeCell ref="F7:G7"/>
    <mergeCell ref="B1214:C1214"/>
  </mergeCells>
  <conditionalFormatting sqref="F590:G590">
    <cfRule type="duplicateValues" dxfId="2" priority="3"/>
  </conditionalFormatting>
  <conditionalFormatting sqref="F595:G595">
    <cfRule type="duplicateValues" dxfId="1" priority="2"/>
  </conditionalFormatting>
  <conditionalFormatting sqref="F596:G596">
    <cfRule type="duplicateValues" dxfId="0" priority="1"/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workbookViewId="0">
      <selection activeCell="K12" sqref="K12"/>
    </sheetView>
  </sheetViews>
  <sheetFormatPr defaultRowHeight="15" x14ac:dyDescent="0.25"/>
  <cols>
    <col min="1" max="1" width="18.28515625" customWidth="1"/>
    <col min="2" max="2" width="21.7109375" customWidth="1"/>
    <col min="3" max="3" width="41.85546875" customWidth="1"/>
    <col min="4" max="4" width="11.85546875" style="164" customWidth="1"/>
    <col min="5" max="5" width="12.42578125" customWidth="1"/>
    <col min="6" max="6" width="12.85546875" customWidth="1"/>
    <col min="7" max="7" width="13.140625" customWidth="1"/>
    <col min="8" max="8" width="11.140625" customWidth="1"/>
  </cols>
  <sheetData>
    <row r="1" spans="1:14" ht="15.75" x14ac:dyDescent="0.25">
      <c r="A1" s="180" t="s">
        <v>486</v>
      </c>
      <c r="B1" s="180"/>
      <c r="C1" s="168"/>
      <c r="D1" s="183" t="s">
        <v>484</v>
      </c>
      <c r="E1" s="183"/>
      <c r="F1" s="183"/>
      <c r="G1" s="183"/>
      <c r="H1" s="183"/>
      <c r="I1" s="168"/>
      <c r="J1" s="168"/>
      <c r="K1" s="168"/>
      <c r="L1" s="168"/>
      <c r="M1" s="168"/>
      <c r="N1" s="168"/>
    </row>
    <row r="2" spans="1:14" ht="16.5" x14ac:dyDescent="0.25">
      <c r="A2" s="183" t="s">
        <v>487</v>
      </c>
      <c r="B2" s="183"/>
      <c r="C2" s="145"/>
      <c r="D2" s="189" t="s">
        <v>485</v>
      </c>
      <c r="E2" s="189"/>
      <c r="F2" s="189"/>
      <c r="G2" s="189"/>
      <c r="H2" s="189"/>
      <c r="I2" s="145"/>
      <c r="J2" s="145"/>
      <c r="K2" s="145"/>
      <c r="L2" s="145"/>
      <c r="M2" s="145"/>
      <c r="N2" s="145"/>
    </row>
    <row r="3" spans="1:14" ht="15.75" x14ac:dyDescent="0.25">
      <c r="A3" s="183" t="s">
        <v>488</v>
      </c>
      <c r="B3" s="183"/>
      <c r="C3" s="1"/>
      <c r="D3" s="154"/>
      <c r="E3" s="3"/>
      <c r="F3" s="4"/>
      <c r="G3" s="4"/>
      <c r="H3" s="5"/>
    </row>
    <row r="4" spans="1:14" ht="16.5" x14ac:dyDescent="0.25">
      <c r="A4" s="180" t="s">
        <v>493</v>
      </c>
      <c r="B4" s="180"/>
      <c r="C4" s="1"/>
      <c r="D4" s="181" t="s">
        <v>492</v>
      </c>
      <c r="E4" s="181"/>
      <c r="F4" s="181"/>
      <c r="G4" s="181"/>
      <c r="H4" s="181"/>
    </row>
    <row r="5" spans="1:14" ht="12" customHeight="1" x14ac:dyDescent="0.25">
      <c r="A5" s="182"/>
      <c r="B5" s="182"/>
      <c r="C5" s="1"/>
      <c r="D5" s="172"/>
      <c r="E5" s="172"/>
      <c r="F5" s="172"/>
      <c r="G5" s="172"/>
      <c r="H5" s="172"/>
    </row>
    <row r="6" spans="1:14" ht="15.75" x14ac:dyDescent="0.25">
      <c r="A6" s="167"/>
      <c r="B6" s="167"/>
      <c r="C6" s="1"/>
      <c r="D6" s="154"/>
      <c r="E6" s="3"/>
      <c r="F6" s="4"/>
      <c r="G6" s="4"/>
      <c r="H6" s="5"/>
    </row>
    <row r="7" spans="1:14" ht="47.25" customHeight="1" x14ac:dyDescent="0.25">
      <c r="A7" s="190" t="s">
        <v>494</v>
      </c>
      <c r="B7" s="191"/>
      <c r="C7" s="191"/>
      <c r="D7" s="191"/>
      <c r="E7" s="191"/>
      <c r="F7" s="191"/>
      <c r="G7" s="191"/>
      <c r="H7" s="191"/>
    </row>
    <row r="8" spans="1:14" ht="15.75" x14ac:dyDescent="0.25">
      <c r="A8" s="167"/>
      <c r="B8" s="167"/>
      <c r="C8" s="1"/>
      <c r="D8" s="154"/>
      <c r="E8" s="3"/>
      <c r="F8" s="4"/>
      <c r="G8" s="4"/>
      <c r="H8" s="5"/>
    </row>
    <row r="9" spans="1:14" ht="24" customHeight="1" x14ac:dyDescent="0.25">
      <c r="A9" s="184" t="s">
        <v>491</v>
      </c>
      <c r="B9" s="184"/>
      <c r="C9" s="184"/>
      <c r="D9" s="184"/>
      <c r="E9" s="184"/>
      <c r="F9" s="184"/>
      <c r="G9" s="184"/>
      <c r="H9" s="184"/>
    </row>
    <row r="10" spans="1:14" ht="24" customHeight="1" x14ac:dyDescent="0.25">
      <c r="A10" s="184" t="s">
        <v>3</v>
      </c>
      <c r="B10" s="184"/>
      <c r="C10" s="184"/>
      <c r="D10" s="184"/>
      <c r="E10" s="184"/>
      <c r="F10" s="184"/>
      <c r="G10" s="184"/>
      <c r="H10" s="184"/>
    </row>
    <row r="11" spans="1:14" x14ac:dyDescent="0.25">
      <c r="A11" s="8"/>
      <c r="B11" s="8"/>
      <c r="C11" s="9"/>
      <c r="D11" s="9"/>
      <c r="E11" s="11"/>
      <c r="F11" s="12"/>
      <c r="G11" s="12"/>
      <c r="H11" s="13"/>
    </row>
    <row r="12" spans="1:14" ht="57" customHeight="1" x14ac:dyDescent="0.25">
      <c r="A12" s="155" t="s">
        <v>4</v>
      </c>
      <c r="B12" s="155"/>
      <c r="C12" s="155" t="s">
        <v>5</v>
      </c>
      <c r="D12" s="155" t="s">
        <v>6</v>
      </c>
      <c r="E12" s="156" t="s">
        <v>7</v>
      </c>
      <c r="F12" s="185" t="s">
        <v>8</v>
      </c>
      <c r="G12" s="186"/>
      <c r="H12" s="157" t="s">
        <v>9</v>
      </c>
    </row>
    <row r="13" spans="1:14" ht="37.5" x14ac:dyDescent="0.25">
      <c r="A13" s="14"/>
      <c r="B13" s="14"/>
      <c r="C13" s="14"/>
      <c r="D13" s="60"/>
      <c r="E13" s="15"/>
      <c r="F13" s="165" t="s">
        <v>10</v>
      </c>
      <c r="G13" s="156" t="s">
        <v>11</v>
      </c>
      <c r="H13" s="16"/>
    </row>
    <row r="14" spans="1:14" ht="24.75" customHeight="1" x14ac:dyDescent="0.25">
      <c r="A14" s="187" t="s">
        <v>481</v>
      </c>
      <c r="B14" s="188"/>
      <c r="C14" s="20"/>
      <c r="D14" s="162"/>
      <c r="E14" s="21"/>
      <c r="F14" s="21"/>
      <c r="G14" s="21"/>
      <c r="H14" s="21"/>
    </row>
    <row r="15" spans="1:14" ht="37.5" x14ac:dyDescent="0.25">
      <c r="A15" s="22"/>
      <c r="B15" s="22"/>
      <c r="C15" s="192" t="s">
        <v>483</v>
      </c>
      <c r="D15" s="163" t="s">
        <v>482</v>
      </c>
      <c r="E15" s="158">
        <v>9241</v>
      </c>
      <c r="F15" s="159">
        <v>43466</v>
      </c>
      <c r="G15" s="159">
        <v>43830</v>
      </c>
      <c r="H15" s="160">
        <v>12</v>
      </c>
    </row>
    <row r="16" spans="1:14" ht="37.5" x14ac:dyDescent="0.25">
      <c r="A16" s="22"/>
      <c r="B16" s="22"/>
      <c r="C16" s="192" t="s">
        <v>483</v>
      </c>
      <c r="D16" s="163" t="s">
        <v>482</v>
      </c>
      <c r="E16" s="158">
        <v>10</v>
      </c>
      <c r="F16" s="159">
        <v>43497</v>
      </c>
      <c r="G16" s="159">
        <v>43830</v>
      </c>
      <c r="H16" s="160">
        <v>11</v>
      </c>
    </row>
    <row r="17" spans="1:9" ht="37.5" x14ac:dyDescent="0.25">
      <c r="A17" s="22"/>
      <c r="B17" s="22"/>
      <c r="C17" s="192" t="s">
        <v>483</v>
      </c>
      <c r="D17" s="163" t="s">
        <v>482</v>
      </c>
      <c r="E17" s="158">
        <v>7</v>
      </c>
      <c r="F17" s="159">
        <v>43525</v>
      </c>
      <c r="G17" s="159">
        <v>43830</v>
      </c>
      <c r="H17" s="160">
        <v>10</v>
      </c>
    </row>
    <row r="18" spans="1:9" ht="37.5" x14ac:dyDescent="0.25">
      <c r="A18" s="22"/>
      <c r="B18" s="22"/>
      <c r="C18" s="192" t="s">
        <v>483</v>
      </c>
      <c r="D18" s="163" t="s">
        <v>482</v>
      </c>
      <c r="E18" s="158">
        <v>3</v>
      </c>
      <c r="F18" s="159">
        <v>43556</v>
      </c>
      <c r="G18" s="159">
        <v>43830</v>
      </c>
      <c r="H18" s="160">
        <v>9</v>
      </c>
    </row>
    <row r="19" spans="1:9" ht="37.5" x14ac:dyDescent="0.25">
      <c r="A19" s="22"/>
      <c r="B19" s="22"/>
      <c r="C19" s="192" t="s">
        <v>483</v>
      </c>
      <c r="D19" s="163" t="s">
        <v>482</v>
      </c>
      <c r="E19" s="158">
        <v>5</v>
      </c>
      <c r="F19" s="159">
        <v>43586</v>
      </c>
      <c r="G19" s="159">
        <v>43830</v>
      </c>
      <c r="H19" s="160">
        <v>8</v>
      </c>
    </row>
    <row r="20" spans="1:9" ht="37.5" x14ac:dyDescent="0.25">
      <c r="A20" s="22"/>
      <c r="B20" s="22"/>
      <c r="C20" s="192" t="s">
        <v>483</v>
      </c>
      <c r="D20" s="163" t="s">
        <v>482</v>
      </c>
      <c r="E20" s="158">
        <v>6</v>
      </c>
      <c r="F20" s="159">
        <v>43617</v>
      </c>
      <c r="G20" s="159">
        <v>43830</v>
      </c>
      <c r="H20" s="160">
        <v>7</v>
      </c>
    </row>
    <row r="21" spans="1:9" ht="37.5" x14ac:dyDescent="0.25">
      <c r="A21" s="22"/>
      <c r="B21" s="22"/>
      <c r="C21" s="192" t="s">
        <v>483</v>
      </c>
      <c r="D21" s="163" t="s">
        <v>482</v>
      </c>
      <c r="E21" s="158">
        <v>9</v>
      </c>
      <c r="F21" s="159">
        <v>43647</v>
      </c>
      <c r="G21" s="159">
        <v>43830</v>
      </c>
      <c r="H21" s="160">
        <v>6</v>
      </c>
    </row>
    <row r="22" spans="1:9" ht="37.5" x14ac:dyDescent="0.25">
      <c r="A22" s="22"/>
      <c r="B22" s="22"/>
      <c r="C22" s="192" t="s">
        <v>483</v>
      </c>
      <c r="D22" s="163" t="s">
        <v>482</v>
      </c>
      <c r="E22" s="158">
        <v>2</v>
      </c>
      <c r="F22" s="159">
        <v>43678</v>
      </c>
      <c r="G22" s="159">
        <v>43830</v>
      </c>
      <c r="H22" s="160">
        <v>5</v>
      </c>
    </row>
    <row r="23" spans="1:9" ht="37.5" x14ac:dyDescent="0.25">
      <c r="A23" s="22"/>
      <c r="B23" s="22"/>
      <c r="C23" s="192" t="s">
        <v>483</v>
      </c>
      <c r="D23" s="163" t="s">
        <v>482</v>
      </c>
      <c r="E23" s="158">
        <v>58</v>
      </c>
      <c r="F23" s="159">
        <v>43709</v>
      </c>
      <c r="G23" s="159">
        <v>43830</v>
      </c>
      <c r="H23" s="160">
        <v>4</v>
      </c>
    </row>
    <row r="24" spans="1:9" ht="37.5" x14ac:dyDescent="0.25">
      <c r="A24" s="22"/>
      <c r="B24" s="22"/>
      <c r="C24" s="192" t="s">
        <v>483</v>
      </c>
      <c r="D24" s="163" t="s">
        <v>482</v>
      </c>
      <c r="E24" s="158">
        <v>310</v>
      </c>
      <c r="F24" s="159">
        <v>43739</v>
      </c>
      <c r="G24" s="159">
        <v>43830</v>
      </c>
      <c r="H24" s="160">
        <v>3</v>
      </c>
    </row>
    <row r="25" spans="1:9" ht="37.5" x14ac:dyDescent="0.25">
      <c r="A25" s="22"/>
      <c r="B25" s="22"/>
      <c r="C25" s="192" t="s">
        <v>483</v>
      </c>
      <c r="D25" s="163" t="s">
        <v>482</v>
      </c>
      <c r="E25" s="158">
        <v>72</v>
      </c>
      <c r="F25" s="159">
        <v>43770</v>
      </c>
      <c r="G25" s="159">
        <v>43830</v>
      </c>
      <c r="H25" s="160">
        <v>72</v>
      </c>
    </row>
    <row r="26" spans="1:9" ht="37.5" x14ac:dyDescent="0.25">
      <c r="A26" s="22"/>
      <c r="B26" s="22"/>
      <c r="C26" s="192" t="s">
        <v>483</v>
      </c>
      <c r="D26" s="163" t="s">
        <v>482</v>
      </c>
      <c r="E26" s="158">
        <v>12</v>
      </c>
      <c r="F26" s="161">
        <v>43800</v>
      </c>
      <c r="G26" s="161">
        <v>43830</v>
      </c>
      <c r="H26" s="160">
        <v>21</v>
      </c>
    </row>
    <row r="28" spans="1:9" ht="15" customHeight="1" x14ac:dyDescent="0.3">
      <c r="A28" s="171"/>
      <c r="E28" s="179" t="s">
        <v>489</v>
      </c>
      <c r="F28" s="179"/>
      <c r="G28" s="179"/>
      <c r="H28" s="179"/>
      <c r="I28" s="169"/>
    </row>
    <row r="29" spans="1:9" ht="15" customHeight="1" x14ac:dyDescent="0.3">
      <c r="A29" s="170"/>
      <c r="B29" s="170"/>
      <c r="E29" s="179"/>
      <c r="F29" s="179"/>
      <c r="G29" s="179"/>
      <c r="H29" s="179"/>
      <c r="I29" s="166"/>
    </row>
    <row r="30" spans="1:9" ht="15" customHeight="1" x14ac:dyDescent="0.3">
      <c r="F30" s="166"/>
      <c r="G30" s="166"/>
      <c r="H30" s="166"/>
      <c r="I30" s="166"/>
    </row>
    <row r="31" spans="1:9" ht="15" customHeight="1" x14ac:dyDescent="0.3">
      <c r="F31" s="166"/>
      <c r="G31" s="166"/>
      <c r="H31" s="166"/>
      <c r="I31" s="166"/>
    </row>
    <row r="32" spans="1:9" ht="18.75" x14ac:dyDescent="0.3">
      <c r="F32" s="166"/>
      <c r="G32" s="166"/>
      <c r="H32" s="166"/>
      <c r="I32" s="166"/>
    </row>
    <row r="33" spans="5:9" ht="18.75" x14ac:dyDescent="0.3">
      <c r="E33" s="179" t="s">
        <v>490</v>
      </c>
      <c r="F33" s="179"/>
      <c r="G33" s="179"/>
      <c r="H33" s="179"/>
      <c r="I33" s="166"/>
    </row>
    <row r="34" spans="5:9" ht="18.75" x14ac:dyDescent="0.3">
      <c r="E34" s="179"/>
      <c r="F34" s="179"/>
      <c r="G34" s="179"/>
      <c r="H34" s="179"/>
      <c r="I34" s="166"/>
    </row>
  </sheetData>
  <mergeCells count="17">
    <mergeCell ref="A3:B3"/>
    <mergeCell ref="A1:B1"/>
    <mergeCell ref="A2:B2"/>
    <mergeCell ref="A9:H9"/>
    <mergeCell ref="A10:H10"/>
    <mergeCell ref="D1:H1"/>
    <mergeCell ref="D2:H2"/>
    <mergeCell ref="E29:H29"/>
    <mergeCell ref="E34:H34"/>
    <mergeCell ref="A7:H7"/>
    <mergeCell ref="A4:B4"/>
    <mergeCell ref="D4:H4"/>
    <mergeCell ref="E33:H33"/>
    <mergeCell ref="E28:H28"/>
    <mergeCell ref="A5:B5"/>
    <mergeCell ref="F12:G12"/>
    <mergeCell ref="A14:B14"/>
  </mergeCells>
  <pageMargins left="0.19685039370078741" right="0.19685039370078741" top="0.19685039370078741" bottom="0.19685039370078741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Tuan Anh</dc:creator>
  <cp:lastModifiedBy>YTE2</cp:lastModifiedBy>
  <cp:lastPrinted>2019-12-24T01:16:50Z</cp:lastPrinted>
  <dcterms:created xsi:type="dcterms:W3CDTF">2019-12-12T02:28:00Z</dcterms:created>
  <dcterms:modified xsi:type="dcterms:W3CDTF">2019-12-24T02:18:43Z</dcterms:modified>
</cp:coreProperties>
</file>